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970" windowHeight="10245" tabRatio="500" activeTab="2"/>
  </bookViews>
  <sheets>
    <sheet name="1" sheetId="1" r:id="rId1"/>
    <sheet name="подпрограмма 1" sheetId="2" r:id="rId2"/>
    <sheet name="переделан " sheetId="3" r:id="rId3"/>
  </sheets>
  <definedNames>
    <definedName name="а1" localSheetId="0">'1'!$1:$1048576</definedName>
    <definedName name="а1">#REF!</definedName>
    <definedName name="_xlnm.Print_Titles" localSheetId="0">'1'!$5:$7</definedName>
    <definedName name="_xlnm.Print_Area" localSheetId="0">'1'!$A$1:$K$83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3" l="1"/>
  <c r="F24" i="3"/>
  <c r="G24" i="3"/>
  <c r="D24" i="3"/>
  <c r="C24" i="3"/>
  <c r="G16" i="3" l="1"/>
  <c r="E29" i="3"/>
  <c r="F29" i="3"/>
  <c r="G29" i="3"/>
  <c r="E30" i="3"/>
  <c r="F30" i="3"/>
  <c r="G30" i="3"/>
  <c r="E45" i="3"/>
  <c r="F45" i="3"/>
  <c r="E46" i="3"/>
  <c r="F46" i="3"/>
  <c r="D46" i="3"/>
  <c r="D45" i="3"/>
  <c r="D44" i="3" s="1"/>
  <c r="E60" i="3" l="1"/>
  <c r="F60" i="3"/>
  <c r="G60" i="3"/>
  <c r="H60" i="3"/>
  <c r="E61" i="3"/>
  <c r="E43" i="3" s="1"/>
  <c r="F61" i="3"/>
  <c r="F43" i="3" s="1"/>
  <c r="G61" i="3"/>
  <c r="G43" i="3" s="1"/>
  <c r="H61" i="3"/>
  <c r="D61" i="3"/>
  <c r="D43" i="3" s="1"/>
  <c r="D60" i="3"/>
  <c r="D42" i="3" s="1"/>
  <c r="D30" i="3"/>
  <c r="D29" i="3"/>
  <c r="E23" i="3"/>
  <c r="E20" i="3" s="1"/>
  <c r="E16" i="3" s="1"/>
  <c r="F23" i="3"/>
  <c r="F20" i="3" s="1"/>
  <c r="F16" i="3" s="1"/>
  <c r="G23" i="3"/>
  <c r="E21" i="3"/>
  <c r="E17" i="3" s="1"/>
  <c r="E13" i="3" s="1"/>
  <c r="F21" i="3"/>
  <c r="F17" i="3" s="1"/>
  <c r="F13" i="3" s="1"/>
  <c r="D21" i="3"/>
  <c r="D17" i="3" s="1"/>
  <c r="D13" i="3" s="1"/>
  <c r="D23" i="3"/>
  <c r="D20" i="3" s="1"/>
  <c r="D16" i="3" s="1"/>
  <c r="D12" i="3" s="1"/>
  <c r="D11" i="3" s="1"/>
  <c r="C9" i="3"/>
  <c r="C10" i="3"/>
  <c r="G59" i="3" l="1"/>
  <c r="G42" i="3"/>
  <c r="G41" i="3" s="1"/>
  <c r="H59" i="3"/>
  <c r="F12" i="3"/>
  <c r="F59" i="3"/>
  <c r="F42" i="3"/>
  <c r="F41" i="3" s="1"/>
  <c r="E12" i="3"/>
  <c r="E59" i="3"/>
  <c r="E42" i="3"/>
  <c r="E41" i="3" s="1"/>
  <c r="D59" i="3"/>
  <c r="D28" i="3"/>
  <c r="D15" i="3"/>
  <c r="E15" i="3"/>
  <c r="C48" i="3"/>
  <c r="C54" i="3"/>
  <c r="C55" i="3"/>
  <c r="C57" i="3"/>
  <c r="C58" i="3"/>
  <c r="C63" i="3"/>
  <c r="C64" i="3"/>
  <c r="C30" i="3"/>
  <c r="C32" i="3"/>
  <c r="C33" i="3"/>
  <c r="C35" i="3"/>
  <c r="C36" i="3"/>
  <c r="C38" i="3"/>
  <c r="C39" i="3"/>
  <c r="C13" i="3"/>
  <c r="F8" i="3"/>
  <c r="G8" i="3"/>
  <c r="H8" i="3"/>
  <c r="F11" i="3"/>
  <c r="G11" i="3"/>
  <c r="H11" i="3"/>
  <c r="D8" i="3"/>
  <c r="E8" i="3"/>
  <c r="C12" i="3" l="1"/>
  <c r="E11" i="3"/>
  <c r="C8" i="3"/>
  <c r="C11" i="3"/>
  <c r="C29" i="3"/>
  <c r="H31" i="3"/>
  <c r="G31" i="3"/>
  <c r="F31" i="3"/>
  <c r="E31" i="3"/>
  <c r="D31" i="3"/>
  <c r="H34" i="3"/>
  <c r="G34" i="3"/>
  <c r="F34" i="3"/>
  <c r="E34" i="3"/>
  <c r="D34" i="3"/>
  <c r="C34" i="3" l="1"/>
  <c r="C31" i="3"/>
  <c r="H21" i="3"/>
  <c r="H62" i="3" l="1"/>
  <c r="G62" i="3"/>
  <c r="F62" i="3"/>
  <c r="E62" i="3"/>
  <c r="D62" i="3"/>
  <c r="C61" i="3"/>
  <c r="G50" i="3"/>
  <c r="C60" i="3" l="1"/>
  <c r="C49" i="3"/>
  <c r="C62" i="3"/>
  <c r="C59" i="3" l="1"/>
  <c r="C43" i="3"/>
  <c r="F19" i="3" l="1"/>
  <c r="F15" i="3"/>
  <c r="E25" i="3"/>
  <c r="F25" i="3"/>
  <c r="F22" i="3"/>
  <c r="G22" i="3"/>
  <c r="E28" i="3"/>
  <c r="F28" i="3"/>
  <c r="G28" i="3"/>
  <c r="H28" i="3"/>
  <c r="C28" i="3" l="1"/>
  <c r="E22" i="3"/>
  <c r="E19" i="3"/>
  <c r="C23" i="3" l="1"/>
  <c r="D53" i="3"/>
  <c r="D50" i="3"/>
  <c r="D47" i="3"/>
  <c r="D41" i="3"/>
  <c r="E56" i="3"/>
  <c r="C56" i="3" s="1"/>
  <c r="H53" i="3"/>
  <c r="G53" i="3"/>
  <c r="F53" i="3"/>
  <c r="E53" i="3"/>
  <c r="H50" i="3"/>
  <c r="E50" i="3"/>
  <c r="H47" i="3"/>
  <c r="G47" i="3"/>
  <c r="F47" i="3"/>
  <c r="E47" i="3"/>
  <c r="C46" i="3"/>
  <c r="C51" i="3"/>
  <c r="H44" i="3"/>
  <c r="H41" i="3"/>
  <c r="H37" i="3"/>
  <c r="G37" i="3"/>
  <c r="F37" i="3"/>
  <c r="E37" i="3"/>
  <c r="D37" i="3"/>
  <c r="D25" i="3"/>
  <c r="H26" i="3"/>
  <c r="C16" i="3" s="1"/>
  <c r="H27" i="3"/>
  <c r="H20" i="3"/>
  <c r="C37" i="3" l="1"/>
  <c r="H25" i="3"/>
  <c r="C45" i="3"/>
  <c r="C20" i="3"/>
  <c r="C27" i="3"/>
  <c r="C26" i="3"/>
  <c r="C47" i="3"/>
  <c r="C53" i="3"/>
  <c r="F44" i="3"/>
  <c r="H15" i="3"/>
  <c r="D22" i="3"/>
  <c r="C22" i="3" s="1"/>
  <c r="H19" i="3"/>
  <c r="G25" i="3"/>
  <c r="C52" i="3"/>
  <c r="C42" i="3"/>
  <c r="E44" i="3"/>
  <c r="F27" i="2"/>
  <c r="C25" i="3" l="1"/>
  <c r="F50" i="3"/>
  <c r="C50" i="3" s="1"/>
  <c r="D19" i="3"/>
  <c r="C41" i="3"/>
  <c r="H53" i="2"/>
  <c r="H50" i="2"/>
  <c r="H46" i="2"/>
  <c r="H43" i="2"/>
  <c r="H37" i="2"/>
  <c r="H34" i="2"/>
  <c r="H31" i="2"/>
  <c r="H28" i="2"/>
  <c r="H26" i="2"/>
  <c r="H16" i="2" s="1"/>
  <c r="H24" i="2"/>
  <c r="H27" i="2" s="1"/>
  <c r="H11" i="2"/>
  <c r="H17" i="2"/>
  <c r="H21" i="2" s="1"/>
  <c r="H20" i="2"/>
  <c r="H22" i="2"/>
  <c r="H67" i="2"/>
  <c r="H66" i="2" s="1"/>
  <c r="H69" i="2"/>
  <c r="H72" i="2"/>
  <c r="H75" i="2"/>
  <c r="H78" i="2"/>
  <c r="G71" i="2"/>
  <c r="F70" i="2"/>
  <c r="F76" i="2" s="1"/>
  <c r="F71" i="2"/>
  <c r="F77" i="2" s="1"/>
  <c r="E34" i="2"/>
  <c r="H8" i="2"/>
  <c r="F9" i="2"/>
  <c r="H15" i="2" l="1"/>
  <c r="F10" i="2"/>
  <c r="F13" i="2" s="1"/>
  <c r="F17" i="2" s="1"/>
  <c r="F21" i="2" s="1"/>
  <c r="F12" i="2"/>
  <c r="H25" i="2"/>
  <c r="H19" i="2"/>
  <c r="E16" i="2"/>
  <c r="D34" i="2"/>
  <c r="C82" i="2"/>
  <c r="E81" i="2"/>
  <c r="C81" i="2" s="1"/>
  <c r="C80" i="2"/>
  <c r="C79" i="2"/>
  <c r="G78" i="2"/>
  <c r="F78" i="2"/>
  <c r="E78" i="2"/>
  <c r="C77" i="2"/>
  <c r="C76" i="2"/>
  <c r="G75" i="2"/>
  <c r="F75" i="2"/>
  <c r="E75" i="2"/>
  <c r="C74" i="2"/>
  <c r="C73" i="2"/>
  <c r="G72" i="2"/>
  <c r="F72" i="2"/>
  <c r="E72" i="2"/>
  <c r="C71" i="2"/>
  <c r="E70" i="2"/>
  <c r="E67" i="2" s="1"/>
  <c r="F69" i="2"/>
  <c r="C68" i="2"/>
  <c r="F66" i="2"/>
  <c r="C64" i="2"/>
  <c r="C63" i="2"/>
  <c r="C62" i="2"/>
  <c r="C61" i="2"/>
  <c r="C60" i="2"/>
  <c r="C59" i="2"/>
  <c r="C58" i="2"/>
  <c r="C57" i="2"/>
  <c r="C56" i="2"/>
  <c r="D55" i="2"/>
  <c r="C55" i="2" s="1"/>
  <c r="D54" i="2"/>
  <c r="C54" i="2" s="1"/>
  <c r="G53" i="2"/>
  <c r="F53" i="2"/>
  <c r="E53" i="2"/>
  <c r="D53" i="2"/>
  <c r="D52" i="2"/>
  <c r="C52" i="2" s="1"/>
  <c r="D51" i="2"/>
  <c r="C51" i="2" s="1"/>
  <c r="G50" i="2"/>
  <c r="F50" i="2"/>
  <c r="E50" i="2"/>
  <c r="D50" i="2"/>
  <c r="G46" i="2"/>
  <c r="F46" i="2"/>
  <c r="E46" i="2"/>
  <c r="D46" i="2"/>
  <c r="C46" i="2"/>
  <c r="G43" i="2"/>
  <c r="F43" i="2"/>
  <c r="E43" i="2"/>
  <c r="D43" i="2"/>
  <c r="C43" i="2"/>
  <c r="C38" i="2"/>
  <c r="G37" i="2"/>
  <c r="F37" i="2"/>
  <c r="E37" i="2"/>
  <c r="D37" i="2"/>
  <c r="C36" i="2"/>
  <c r="C35" i="2"/>
  <c r="G34" i="2"/>
  <c r="F34" i="2"/>
  <c r="C33" i="2"/>
  <c r="C32" i="2"/>
  <c r="G31" i="2"/>
  <c r="E31" i="2"/>
  <c r="C30" i="2"/>
  <c r="C29" i="2"/>
  <c r="G28" i="2"/>
  <c r="F28" i="2"/>
  <c r="E28" i="2"/>
  <c r="D27" i="2"/>
  <c r="D24" i="2" s="1"/>
  <c r="D21" i="2" s="1"/>
  <c r="D17" i="2" s="1"/>
  <c r="G26" i="2"/>
  <c r="G16" i="2" s="1"/>
  <c r="F26" i="2"/>
  <c r="G24" i="2"/>
  <c r="G27" i="2" s="1"/>
  <c r="E24" i="2"/>
  <c r="E27" i="2" s="1"/>
  <c r="D23" i="2"/>
  <c r="C23" i="2" s="1"/>
  <c r="G22" i="2"/>
  <c r="E22" i="2"/>
  <c r="G20" i="2"/>
  <c r="F20" i="2"/>
  <c r="F19" i="2" s="1"/>
  <c r="N24" i="2" s="1"/>
  <c r="G17" i="2"/>
  <c r="E17" i="2"/>
  <c r="E21" i="2" s="1"/>
  <c r="E13" i="2"/>
  <c r="G11" i="2"/>
  <c r="D11" i="2"/>
  <c r="E10" i="2"/>
  <c r="C10" i="2" s="1"/>
  <c r="G8" i="2"/>
  <c r="D8" i="2"/>
  <c r="E43" i="1"/>
  <c r="G46" i="1"/>
  <c r="F46" i="1"/>
  <c r="E46" i="1"/>
  <c r="D46" i="1"/>
  <c r="C46" i="1"/>
  <c r="D25" i="2" l="1"/>
  <c r="C28" i="2"/>
  <c r="C53" i="2"/>
  <c r="C78" i="2"/>
  <c r="G15" i="2"/>
  <c r="C50" i="2"/>
  <c r="C75" i="2"/>
  <c r="D20" i="2"/>
  <c r="C26" i="2"/>
  <c r="F25" i="2"/>
  <c r="F16" i="2"/>
  <c r="C31" i="2"/>
  <c r="C37" i="2"/>
  <c r="C72" i="2"/>
  <c r="E15" i="2"/>
  <c r="F11" i="2"/>
  <c r="F8" i="2"/>
  <c r="G21" i="2"/>
  <c r="D22" i="2"/>
  <c r="E12" i="2"/>
  <c r="E20" i="2"/>
  <c r="E19" i="2" s="1"/>
  <c r="G19" i="2"/>
  <c r="F22" i="2"/>
  <c r="C24" i="2"/>
  <c r="C34" i="2"/>
  <c r="E66" i="2"/>
  <c r="E69" i="2"/>
  <c r="C27" i="2"/>
  <c r="E25" i="2"/>
  <c r="G25" i="2"/>
  <c r="E16" i="1"/>
  <c r="E20" i="1" s="1"/>
  <c r="C25" i="2" l="1"/>
  <c r="C20" i="2"/>
  <c r="D19" i="2"/>
  <c r="D16" i="2"/>
  <c r="C22" i="2"/>
  <c r="E11" i="2"/>
  <c r="E9" i="2"/>
  <c r="C9" i="2" s="1"/>
  <c r="C12" i="2"/>
  <c r="E24" i="1"/>
  <c r="E27" i="1" s="1"/>
  <c r="E25" i="1" s="1"/>
  <c r="E17" i="1"/>
  <c r="E15" i="1" s="1"/>
  <c r="E13" i="1"/>
  <c r="E10" i="1"/>
  <c r="E8" i="2" l="1"/>
  <c r="C8" i="2" s="1"/>
  <c r="D15" i="2"/>
  <c r="C16" i="2"/>
  <c r="E21" i="1"/>
  <c r="E22" i="1"/>
  <c r="D8" i="1"/>
  <c r="D37" i="1"/>
  <c r="D34" i="1"/>
  <c r="D25" i="1"/>
  <c r="D27" i="1"/>
  <c r="D24" i="1"/>
  <c r="D21" i="1" s="1"/>
  <c r="G17" i="1" l="1"/>
  <c r="G21" i="1" s="1"/>
  <c r="E37" i="1"/>
  <c r="E34" i="1"/>
  <c r="D11" i="1"/>
  <c r="C82" i="1"/>
  <c r="E81" i="1"/>
  <c r="C81" i="1" s="1"/>
  <c r="C80" i="1"/>
  <c r="C79" i="1"/>
  <c r="G78" i="1"/>
  <c r="F78" i="1"/>
  <c r="E78" i="1"/>
  <c r="C77" i="1"/>
  <c r="C76" i="1"/>
  <c r="G75" i="1"/>
  <c r="F75" i="1"/>
  <c r="E75" i="1"/>
  <c r="C74" i="1"/>
  <c r="C73" i="1"/>
  <c r="G72" i="1"/>
  <c r="F72" i="1"/>
  <c r="E72" i="1"/>
  <c r="C71" i="1"/>
  <c r="G70" i="1"/>
  <c r="G67" i="1" s="1"/>
  <c r="G66" i="1" s="1"/>
  <c r="F70" i="1"/>
  <c r="F69" i="1" s="1"/>
  <c r="E70" i="1"/>
  <c r="E69" i="1"/>
  <c r="C68" i="1"/>
  <c r="E67" i="1"/>
  <c r="C64" i="1"/>
  <c r="C63" i="1"/>
  <c r="C62" i="1"/>
  <c r="C61" i="1"/>
  <c r="C60" i="1"/>
  <c r="C59" i="1"/>
  <c r="C58" i="1"/>
  <c r="C57" i="1"/>
  <c r="C56" i="1"/>
  <c r="D55" i="1"/>
  <c r="C55" i="1" s="1"/>
  <c r="D54" i="1"/>
  <c r="C54" i="1" s="1"/>
  <c r="G53" i="1"/>
  <c r="F53" i="1"/>
  <c r="E53" i="1"/>
  <c r="D53" i="1"/>
  <c r="D52" i="1"/>
  <c r="C52" i="1" s="1"/>
  <c r="D51" i="1"/>
  <c r="G50" i="1"/>
  <c r="F50" i="1"/>
  <c r="E50" i="1"/>
  <c r="D50" i="1"/>
  <c r="G43" i="1"/>
  <c r="F43" i="1"/>
  <c r="D43" i="1"/>
  <c r="C43" i="1"/>
  <c r="C38" i="1"/>
  <c r="G37" i="1"/>
  <c r="F37" i="1"/>
  <c r="C36" i="1"/>
  <c r="C35" i="1"/>
  <c r="G34" i="1"/>
  <c r="F34" i="1"/>
  <c r="C34" i="1" s="1"/>
  <c r="C33" i="1"/>
  <c r="C32" i="1"/>
  <c r="G31" i="1"/>
  <c r="E31" i="1"/>
  <c r="C30" i="1"/>
  <c r="C29" i="1"/>
  <c r="G28" i="1"/>
  <c r="F28" i="1"/>
  <c r="E28" i="1"/>
  <c r="G26" i="1"/>
  <c r="F26" i="1"/>
  <c r="G24" i="1"/>
  <c r="G22" i="1" s="1"/>
  <c r="F24" i="1"/>
  <c r="F27" i="1" s="1"/>
  <c r="G20" i="1"/>
  <c r="G19" i="1" s="1"/>
  <c r="F20" i="1"/>
  <c r="F17" i="1"/>
  <c r="F21" i="1" s="1"/>
  <c r="F19" i="1" s="1"/>
  <c r="E19" i="1"/>
  <c r="C13" i="1"/>
  <c r="G11" i="1"/>
  <c r="F11" i="1"/>
  <c r="C10" i="1"/>
  <c r="G8" i="1"/>
  <c r="F8" i="1"/>
  <c r="C37" i="1" l="1"/>
  <c r="G69" i="1"/>
  <c r="C26" i="1"/>
  <c r="F25" i="1"/>
  <c r="C31" i="1"/>
  <c r="C50" i="1"/>
  <c r="C51" i="1"/>
  <c r="D23" i="1"/>
  <c r="C53" i="1"/>
  <c r="E12" i="1"/>
  <c r="C69" i="1"/>
  <c r="E66" i="1"/>
  <c r="F22" i="1"/>
  <c r="C24" i="1"/>
  <c r="C28" i="1"/>
  <c r="F67" i="1"/>
  <c r="F66" i="1" s="1"/>
  <c r="C70" i="1"/>
  <c r="C72" i="1"/>
  <c r="C78" i="1"/>
  <c r="F15" i="1"/>
  <c r="D17" i="1"/>
  <c r="C17" i="1" s="1"/>
  <c r="C75" i="1"/>
  <c r="G15" i="1"/>
  <c r="G27" i="1"/>
  <c r="G25" i="1" s="1"/>
  <c r="C67" i="1" l="1"/>
  <c r="D20" i="1"/>
  <c r="D22" i="1"/>
  <c r="C22" i="1" s="1"/>
  <c r="C23" i="1"/>
  <c r="C66" i="1"/>
  <c r="E9" i="1"/>
  <c r="C9" i="1" s="1"/>
  <c r="E11" i="1"/>
  <c r="C11" i="1" s="1"/>
  <c r="C12" i="1"/>
  <c r="C27" i="1"/>
  <c r="C25" i="1"/>
  <c r="C21" i="1"/>
  <c r="E8" i="1" l="1"/>
  <c r="C8" i="1" s="1"/>
  <c r="D16" i="1"/>
  <c r="D19" i="1"/>
  <c r="C19" i="1" s="1"/>
  <c r="C20" i="1"/>
  <c r="D15" i="1" l="1"/>
  <c r="C15" i="1" s="1"/>
  <c r="C16" i="1"/>
  <c r="C13" i="2"/>
  <c r="C11" i="2"/>
  <c r="F15" i="2" l="1"/>
  <c r="C15" i="2" s="1"/>
  <c r="C17" i="2"/>
  <c r="C21" i="2" l="1"/>
  <c r="C19" i="2"/>
  <c r="C70" i="2"/>
  <c r="G67" i="2"/>
  <c r="G66" i="2" s="1"/>
  <c r="C66" i="2" s="1"/>
  <c r="G69" i="2"/>
  <c r="C69" i="2" s="1"/>
  <c r="C67" i="2" l="1"/>
  <c r="G44" i="3" l="1"/>
  <c r="C44" i="3" s="1"/>
  <c r="C21" i="3"/>
  <c r="G19" i="3"/>
  <c r="C19" i="3" s="1"/>
  <c r="C17" i="3"/>
  <c r="G21" i="3"/>
  <c r="G15" i="3"/>
  <c r="C15" i="3"/>
</calcChain>
</file>

<file path=xl/sharedStrings.xml><?xml version="1.0" encoding="utf-8"?>
<sst xmlns="http://schemas.openxmlformats.org/spreadsheetml/2006/main" count="257" uniqueCount="52">
  <si>
    <t xml:space="preserve">Приложение№2 к муниципальной программе «Реализация молодежной политики и патриотического воспитания граждан в Артинском городском округе до 2027 года»  </t>
  </si>
  <si>
    <t xml:space="preserve"> План мероприятий муниципальной программы</t>
  </si>
  <si>
    <t>«Реализация молодежной политики и патриотического воспитания граждан в Артинском городском округе до 2027 года»</t>
  </si>
  <si>
    <t>№ строки</t>
  </si>
  <si>
    <t>Наименование мероприятия/ Источники расходов на финансирование</t>
  </si>
  <si>
    <t>Объем расходов на выполнение мероприятия за счет всех источников ресурсного обеспечения, тыс рублей</t>
  </si>
  <si>
    <t>Номер строки целевого показателя, на достижение которого направлены мероприятия</t>
  </si>
  <si>
    <t>Всего</t>
  </si>
  <si>
    <t xml:space="preserve">ВСЕГО  ПО   МУНИЦИПАЛЬНОЙ  ПРОГРАММЕ, в том числе:              </t>
  </si>
  <si>
    <t>областной бюджет</t>
  </si>
  <si>
    <t>местный бюджет</t>
  </si>
  <si>
    <t>Прочие нужды</t>
  </si>
  <si>
    <t>ПОДПРОГРАММА 1 "РЕАЛИЗАЦИЯ МОЛОДЕЖНОЙ ПОЛИТИКИ АРТИНСКОГО ГОРОДСКОГО ОКРУГА"</t>
  </si>
  <si>
    <t xml:space="preserve">ВСЕГО ПО ПОДПРОГРАММЕ, в том числе
 </t>
  </si>
  <si>
    <t>Всего по направлению «Прочие нужды», в том числе</t>
  </si>
  <si>
    <r>
      <rPr>
        <b/>
        <sz val="12"/>
        <rFont val="Times New Roman"/>
        <family val="1"/>
        <charset val="204"/>
      </rPr>
      <t xml:space="preserve">Мероприятие 1                                  </t>
    </r>
    <r>
      <rPr>
        <sz val="12"/>
        <rFont val="Times New Roman"/>
        <family val="1"/>
        <charset val="204"/>
      </rPr>
      <t xml:space="preserve">Организация досуга детей, подростков и молодежи, всего, из них: </t>
    </r>
  </si>
  <si>
    <t>5,6,8,12,14,16</t>
  </si>
  <si>
    <r>
      <rPr>
        <b/>
        <sz val="12"/>
        <rFont val="Times New Roman"/>
        <family val="1"/>
        <charset val="204"/>
      </rPr>
      <t xml:space="preserve">1.1 </t>
    </r>
    <r>
      <rPr>
        <sz val="12"/>
        <rFont val="Times New Roman"/>
        <family val="1"/>
        <charset val="204"/>
      </rPr>
      <t xml:space="preserve">Обеспечение деятельности МБУ РМ "ОДПМК АГО", всего, из них: </t>
    </r>
  </si>
  <si>
    <t>5,6,8,12,14,15,16</t>
  </si>
  <si>
    <r>
      <rPr>
        <b/>
        <sz val="12"/>
        <rFont val="Times New Roman"/>
        <family val="1"/>
        <charset val="204"/>
      </rPr>
      <t xml:space="preserve"> 1.2 </t>
    </r>
    <r>
      <rPr>
        <sz val="12"/>
        <rFont val="Times New Roman"/>
        <family val="1"/>
        <charset val="204"/>
      </rPr>
      <t>Реализация мероприятий по развитию добровольческого (волонтерского) движения,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</si>
  <si>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t>нет</t>
  </si>
  <si>
    <r>
      <rPr>
        <b/>
        <sz val="12"/>
        <rFont val="Times New Roman"/>
        <family val="1"/>
        <charset val="204"/>
      </rPr>
      <t xml:space="preserve"> 1.3</t>
    </r>
    <r>
      <rPr>
        <sz val="12"/>
        <rFont val="Times New Roman"/>
        <family val="1"/>
        <charset val="204"/>
      </rPr>
      <t xml:space="preserve"> Создание и обеспечение деятельности коворкинг-центра,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</si>
  <si>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r>
      <rPr>
        <b/>
        <sz val="12"/>
        <rFont val="Times New Roman"/>
        <family val="1"/>
        <charset val="204"/>
      </rPr>
      <t xml:space="preserve">Мероприятие 2                                                              </t>
    </r>
    <r>
      <rPr>
        <sz val="12"/>
        <rFont val="Times New Roman"/>
        <family val="1"/>
        <charset val="204"/>
      </rPr>
      <t>Реализация проектов по приоритетным направлениям работы с молодежью на территории Артинского городского округа,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</si>
  <si>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t>5,6,8,10,12,14,16</t>
  </si>
  <si>
    <r>
      <rPr>
        <b/>
        <sz val="12"/>
        <rFont val="Times New Roman"/>
        <family val="1"/>
        <charset val="204"/>
      </rPr>
      <t xml:space="preserve">Мероприятие 3                                                           </t>
    </r>
    <r>
      <rPr>
        <sz val="12"/>
        <rFont val="Times New Roman"/>
        <family val="1"/>
        <charset val="204"/>
      </rPr>
      <t>Развитие сети учреждения по  работе с молодежью «Объединение детских, подростковых и молодежных клубов Артинского городского округа»,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</si>
  <si>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t>15,16,22</t>
  </si>
  <si>
    <r>
      <rPr>
        <b/>
        <sz val="12"/>
        <rFont val="Times New Roman"/>
        <family val="1"/>
        <charset val="204"/>
      </rPr>
      <t xml:space="preserve">Мероприятие 4 </t>
    </r>
    <r>
      <rPr>
        <sz val="12"/>
        <rFont val="Times New Roman"/>
        <family val="1"/>
        <charset val="204"/>
      </rPr>
      <t xml:space="preserve">                                               Реализация мероприятий по развитию добровольческого (волонтерского) движения, всего из них: </t>
    </r>
  </si>
  <si>
    <t xml:space="preserve">Реализация мероприятий по патриотическому воспитанию граждан" </t>
  </si>
  <si>
    <t>Мероприятие 1                                  Организация военно-патриотического воспитания и допризывной подготовки молодых граждан</t>
  </si>
  <si>
    <r>
      <rPr>
        <b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 xml:space="preserve"> Приобретение оборудования для организаций и учреждений, осуществляющих патриотическое воспитание граждан на территории Артинского городского округа, всего, из них:</t>
    </r>
  </si>
  <si>
    <r>
      <rPr>
        <b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 xml:space="preserve">  Организация и проведение военно-спортивных игр, военно-спортивных мероприятий, всего, из них:</t>
    </r>
  </si>
  <si>
    <r>
      <rPr>
        <b/>
        <sz val="12"/>
        <rFont val="Times New Roman"/>
        <family val="1"/>
        <charset val="204"/>
      </rPr>
      <t xml:space="preserve"> 1.3 </t>
    </r>
    <r>
      <rPr>
        <sz val="12"/>
        <rFont val="Times New Roman"/>
        <family val="1"/>
        <charset val="204"/>
      </rPr>
      <t>Организация и проведение мероприятий, направленных на формирование активной гражданской позиции, воспитание уважения к представителям различных этносов, профилактику экстремизма, терроризма, всего, из них:</t>
    </r>
  </si>
  <si>
    <t xml:space="preserve">Подпрограмма 2"Реализация мероприятий по патриотическому воспитанию граждан" </t>
  </si>
  <si>
    <t>20,0,22,24</t>
  </si>
  <si>
    <t>12,14,20,24</t>
  </si>
  <si>
    <r>
      <rPr>
        <b/>
        <sz val="12"/>
        <rFont val="Times New Roman"/>
        <family val="1"/>
        <charset val="204"/>
      </rPr>
      <t xml:space="preserve"> 1.4 </t>
    </r>
    <r>
      <rPr>
        <sz val="12"/>
        <rFont val="Times New Roman"/>
        <family val="1"/>
        <charset val="204"/>
      </rPr>
      <t>Участие в подготовке и проведениепоисковых экспедиций, всего, из них:</t>
    </r>
  </si>
  <si>
    <r>
      <t xml:space="preserve">Мероприятие 5 </t>
    </r>
    <r>
      <rPr>
        <sz val="12"/>
        <rFont val="Times New Roman"/>
        <family val="1"/>
        <charset val="204"/>
      </rPr>
      <t xml:space="preserve">                                               Межбюджетный трансферт на 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Федерации, всего из них:</t>
    </r>
  </si>
  <si>
    <r>
      <t xml:space="preserve">Мероприятие 6 </t>
    </r>
    <r>
      <rPr>
        <sz val="12"/>
        <rFont val="Times New Roman"/>
        <family val="1"/>
        <charset val="204"/>
      </rPr>
      <t xml:space="preserve">                                               Создание обеспечения деятельности Коворкинг- центра, всего из них:</t>
    </r>
  </si>
  <si>
    <t xml:space="preserve">Приложение к муниципальной программе «Реализация молодежной политики и патриотического воспитания граждан в Артинском городском округе до 2027 года»  </t>
  </si>
  <si>
    <t>План мероприятий муниципальной программы</t>
  </si>
  <si>
    <r>
      <t>2.1</t>
    </r>
    <r>
      <rPr>
        <sz val="12"/>
        <rFont val="Times New Roman"/>
        <family val="1"/>
        <charset val="204"/>
      </rPr>
      <t xml:space="preserve"> Реализация мероприятий по развитию добровольческого (волонтерского) движения, всего из них:</t>
    </r>
  </si>
  <si>
    <t>Мероприятие 2                                  Реализация мероприятий по развитию добровольческого (волонтерского) движения</t>
  </si>
  <si>
    <t>ПОДПРОГРАММА 1 "РЕАЛИЗАЦИЯ МОЛОДЕЖНОЙ ПОЛИТИКИ АРТИНСКОГО МУНИЦИПАЛЬНОГО ОКРУГА"</t>
  </si>
  <si>
    <t>5,6,8</t>
  </si>
  <si>
    <r>
      <t xml:space="preserve">Мероприятие 2                                                              </t>
    </r>
    <r>
      <rPr>
        <sz val="12"/>
        <rFont val="Times New Roman"/>
        <family val="1"/>
        <charset val="204"/>
      </rPr>
      <t>Реализация проектов по приоритетным направлениям работы с молодежью на территории Артинского муниципального округа,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</si>
  <si>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r>
      <t>1.1</t>
    </r>
    <r>
      <rPr>
        <sz val="12"/>
        <rFont val="Times New Roman"/>
        <family val="1"/>
        <charset val="204"/>
      </rPr>
      <t xml:space="preserve"> Приобретение оборудования для организаций и учреждений, осуществляющих патриотическое воспитание граждан на территории Артинского муниципального округа, всего, из них:</t>
    </r>
  </si>
  <si>
    <r>
      <t xml:space="preserve">Мероприятие 2.1                                                              </t>
    </r>
    <r>
      <rPr>
        <sz val="12"/>
        <rFont val="Times New Roman"/>
        <family val="1"/>
        <charset val="204"/>
      </rPr>
      <t>Реализация проектов по приоритетным направлениям работы с молодежью на территории Артинского муниципального округа, всего, их них:</t>
    </r>
    <r>
      <rPr>
        <sz val="14"/>
        <rFont val="Times New Roman"/>
        <family val="1"/>
        <charset val="204"/>
      </rPr>
      <t xml:space="preserve">                            </t>
    </r>
  </si>
  <si>
    <r>
      <t xml:space="preserve">Мероприятие 2.2                                                            </t>
    </r>
    <r>
      <rPr>
        <sz val="12"/>
        <rFont val="Times New Roman"/>
        <family val="1"/>
        <charset val="204"/>
      </rPr>
      <t xml:space="preserve">Развитие сети учреждения по  работе с молодежью «Объединение детских, подростковых и молодежных клубов Артинского муниципального округа», всего, их них:                            </t>
    </r>
    <r>
      <rPr>
        <sz val="14"/>
        <rFont val="Times New Roman"/>
        <family val="1"/>
        <charset val="204"/>
      </rPr>
      <t xml:space="preserve">                          </t>
    </r>
  </si>
  <si>
    <t xml:space="preserve">Приложение к постановлению Админситсрации Артинского муниципального окурга                         от  ______________  № ________   </t>
  </si>
  <si>
    <r>
      <t>Мероприятие 2.3</t>
    </r>
    <r>
      <rPr>
        <sz val="12"/>
        <rFont val="Times New Roman"/>
        <family val="1"/>
        <charset val="204"/>
      </rPr>
      <t xml:space="preserve">                                               Создание обеспечения деятельности Коворкинг- центра, всего из них:</t>
    </r>
  </si>
  <si>
    <r>
      <t xml:space="preserve"> 1.4 </t>
    </r>
    <r>
      <rPr>
        <sz val="12"/>
        <rFont val="Times New Roman"/>
        <family val="1"/>
        <charset val="204"/>
      </rPr>
      <t>Участие в подготовке и проведение поисковых экспедиций, всего, из них:</t>
    </r>
  </si>
  <si>
    <t xml:space="preserve">          «Реализация молодежной политики и патриотического воспитания граждан в Артинском муниципальном округе до 2030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</si>
</sst>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15"/>
    </xf>
    <xf numFmtId="0" fontId="2" fillId="0" borderId="0" xfId="0" applyFont="1"/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164" fontId="8" fillId="2" borderId="4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center" vertical="top" wrapText="1"/>
    </xf>
    <xf numFmtId="0" fontId="9" fillId="2" borderId="6" xfId="0" applyFont="1" applyFill="1" applyBorder="1" applyAlignment="1"/>
    <xf numFmtId="0" fontId="3" fillId="2" borderId="7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2" borderId="2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/>
    <xf numFmtId="0" fontId="1" fillId="2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/>
    <xf numFmtId="0" fontId="6" fillId="2" borderId="2" xfId="0" applyFont="1" applyFill="1" applyBorder="1"/>
    <xf numFmtId="0" fontId="10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right" vertical="top" wrapText="1"/>
    </xf>
    <xf numFmtId="2" fontId="1" fillId="0" borderId="4" xfId="0" applyNumberFormat="1" applyFont="1" applyBorder="1" applyAlignment="1">
      <alignment horizontal="right" vertical="top" wrapText="1"/>
    </xf>
    <xf numFmtId="0" fontId="6" fillId="2" borderId="4" xfId="0" applyFont="1" applyFill="1" applyBorder="1"/>
    <xf numFmtId="0" fontId="10" fillId="0" borderId="4" xfId="0" applyFont="1" applyBorder="1" applyAlignment="1">
      <alignment horizontal="left" wrapText="1"/>
    </xf>
    <xf numFmtId="0" fontId="6" fillId="2" borderId="4" xfId="0" applyFont="1" applyFill="1" applyBorder="1" applyAlignment="1">
      <alignment horizontal="left"/>
    </xf>
    <xf numFmtId="164" fontId="1" fillId="0" borderId="2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left" vertical="top" wrapText="1" indent="2"/>
    </xf>
    <xf numFmtId="0" fontId="12" fillId="2" borderId="4" xfId="0" applyFont="1" applyFill="1" applyBorder="1" applyAlignment="1">
      <alignment horizontal="left" vertical="top" wrapText="1" indent="2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 indent="2"/>
    </xf>
    <xf numFmtId="0" fontId="6" fillId="2" borderId="4" xfId="0" applyFont="1" applyFill="1" applyBorder="1" applyAlignment="1">
      <alignment horizontal="left" vertical="top" wrapText="1" indent="2"/>
    </xf>
    <xf numFmtId="0" fontId="6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2" fontId="0" fillId="0" borderId="0" xfId="0" applyNumberFormat="1"/>
    <xf numFmtId="0" fontId="3" fillId="2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top" wrapText="1"/>
    </xf>
    <xf numFmtId="164" fontId="1" fillId="4" borderId="2" xfId="0" applyNumberFormat="1" applyFont="1" applyFill="1" applyBorder="1" applyAlignment="1">
      <alignment horizontal="right" vertical="top" wrapText="1"/>
    </xf>
    <xf numFmtId="2" fontId="1" fillId="4" borderId="2" xfId="0" applyNumberFormat="1" applyFont="1" applyFill="1" applyBorder="1" applyAlignment="1">
      <alignment vertical="top" wrapText="1"/>
    </xf>
    <xf numFmtId="2" fontId="1" fillId="3" borderId="2" xfId="0" applyNumberFormat="1" applyFont="1" applyFill="1" applyBorder="1" applyAlignment="1">
      <alignment vertical="top" wrapText="1"/>
    </xf>
    <xf numFmtId="0" fontId="6" fillId="4" borderId="7" xfId="0" applyFont="1" applyFill="1" applyBorder="1" applyAlignment="1"/>
    <xf numFmtId="0" fontId="0" fillId="3" borderId="0" xfId="0" applyFill="1"/>
    <xf numFmtId="0" fontId="1" fillId="4" borderId="2" xfId="0" applyFont="1" applyFill="1" applyBorder="1" applyAlignment="1">
      <alignment vertical="top" wrapText="1"/>
    </xf>
    <xf numFmtId="2" fontId="1" fillId="3" borderId="2" xfId="0" applyNumberFormat="1" applyFont="1" applyFill="1" applyBorder="1" applyAlignment="1">
      <alignment horizontal="right" vertical="top" wrapText="1"/>
    </xf>
    <xf numFmtId="2" fontId="1" fillId="4" borderId="2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/>
    <xf numFmtId="0" fontId="10" fillId="3" borderId="3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left" vertical="top" wrapText="1" indent="2"/>
    </xf>
    <xf numFmtId="0" fontId="6" fillId="4" borderId="2" xfId="0" applyFont="1" applyFill="1" applyBorder="1"/>
    <xf numFmtId="0" fontId="12" fillId="4" borderId="4" xfId="0" applyFont="1" applyFill="1" applyBorder="1" applyAlignment="1">
      <alignment horizontal="left" vertical="top" wrapText="1" indent="2"/>
    </xf>
    <xf numFmtId="0" fontId="6" fillId="4" borderId="4" xfId="0" applyFont="1" applyFill="1" applyBorder="1" applyAlignment="1">
      <alignment horizontal="center"/>
    </xf>
    <xf numFmtId="0" fontId="10" fillId="4" borderId="2" xfId="0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horizontal="right" vertical="top" wrapText="1"/>
    </xf>
    <xf numFmtId="2" fontId="1" fillId="3" borderId="4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left" vertical="top" wrapText="1" indent="2"/>
    </xf>
    <xf numFmtId="0" fontId="6" fillId="4" borderId="4" xfId="0" applyFont="1" applyFill="1" applyBorder="1" applyAlignment="1">
      <alignment horizontal="left" vertical="top" wrapText="1" indent="2"/>
    </xf>
    <xf numFmtId="0" fontId="6" fillId="4" borderId="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6" borderId="0" xfId="0" applyFill="1"/>
    <xf numFmtId="0" fontId="0" fillId="5" borderId="0" xfId="0" applyFill="1"/>
    <xf numFmtId="0" fontId="2" fillId="7" borderId="0" xfId="0" applyFont="1" applyFill="1"/>
    <xf numFmtId="0" fontId="6" fillId="7" borderId="4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2" fontId="1" fillId="7" borderId="2" xfId="0" applyNumberFormat="1" applyFont="1" applyFill="1" applyBorder="1" applyAlignment="1">
      <alignment vertical="top" wrapText="1"/>
    </xf>
    <xf numFmtId="2" fontId="1" fillId="7" borderId="2" xfId="0" applyNumberFormat="1" applyFont="1" applyFill="1" applyBorder="1" applyAlignment="1">
      <alignment horizontal="right" vertical="top" wrapText="1"/>
    </xf>
    <xf numFmtId="2" fontId="1" fillId="7" borderId="4" xfId="0" applyNumberFormat="1" applyFont="1" applyFill="1" applyBorder="1" applyAlignment="1">
      <alignment horizontal="right" vertical="top" wrapText="1"/>
    </xf>
    <xf numFmtId="164" fontId="1" fillId="7" borderId="2" xfId="0" applyNumberFormat="1" applyFont="1" applyFill="1" applyBorder="1" applyAlignment="1">
      <alignment horizontal="right" vertical="top" wrapText="1"/>
    </xf>
    <xf numFmtId="0" fontId="0" fillId="7" borderId="0" xfId="0" applyFill="1"/>
    <xf numFmtId="0" fontId="7" fillId="8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8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73" zoomScale="90" zoomScaleNormal="90" zoomScalePageLayoutView="75" workbookViewId="0">
      <selection activeCell="P8" sqref="P8"/>
    </sheetView>
  </sheetViews>
  <sheetFormatPr defaultColWidth="8.7109375" defaultRowHeight="15" x14ac:dyDescent="0.25"/>
  <cols>
    <col min="1" max="1" width="6.140625" style="1" customWidth="1"/>
    <col min="2" max="2" width="46.5703125" customWidth="1"/>
    <col min="3" max="4" width="15.7109375" customWidth="1"/>
    <col min="5" max="5" width="15.140625" style="2" customWidth="1"/>
    <col min="6" max="6" width="13.5703125" style="3" customWidth="1"/>
    <col min="7" max="7" width="14" customWidth="1"/>
    <col min="8" max="8" width="13.140625" style="3" customWidth="1"/>
    <col min="9" max="9" width="13.42578125" style="3" customWidth="1"/>
    <col min="10" max="10" width="32.7109375" customWidth="1"/>
  </cols>
  <sheetData>
    <row r="1" spans="1:10" ht="110.25" x14ac:dyDescent="0.25">
      <c r="A1" s="4"/>
      <c r="B1" s="5"/>
      <c r="C1" s="6"/>
      <c r="D1" s="6"/>
      <c r="E1" s="7"/>
      <c r="F1" s="8"/>
      <c r="G1" s="6"/>
      <c r="H1" s="8"/>
      <c r="I1" s="8"/>
      <c r="J1" s="9" t="s">
        <v>0</v>
      </c>
    </row>
    <row r="2" spans="1:10" ht="15.75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.75" x14ac:dyDescent="0.25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5" customHeight="1" x14ac:dyDescent="0.25">
      <c r="A4" s="10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39" customHeight="1" x14ac:dyDescent="0.25">
      <c r="A5" s="114" t="s">
        <v>3</v>
      </c>
      <c r="B5" s="115" t="s">
        <v>4</v>
      </c>
      <c r="C5" s="116" t="s">
        <v>5</v>
      </c>
      <c r="D5" s="116"/>
      <c r="E5" s="116"/>
      <c r="F5" s="116"/>
      <c r="G5" s="116"/>
      <c r="H5" s="116"/>
      <c r="I5" s="116"/>
      <c r="J5" s="115" t="s">
        <v>6</v>
      </c>
    </row>
    <row r="6" spans="1:10" ht="25.5" customHeight="1" x14ac:dyDescent="0.25">
      <c r="A6" s="114"/>
      <c r="B6" s="115"/>
      <c r="C6" s="12" t="s">
        <v>7</v>
      </c>
      <c r="D6" s="12">
        <v>2022</v>
      </c>
      <c r="E6" s="13">
        <v>2023</v>
      </c>
      <c r="F6" s="14">
        <v>2024</v>
      </c>
      <c r="G6" s="14">
        <v>2025</v>
      </c>
      <c r="H6" s="14">
        <v>2026</v>
      </c>
      <c r="I6" s="14">
        <v>2027</v>
      </c>
      <c r="J6" s="115"/>
    </row>
    <row r="7" spans="1:10" x14ac:dyDescent="0.25">
      <c r="A7" s="11">
        <v>1</v>
      </c>
      <c r="B7" s="15">
        <v>2</v>
      </c>
      <c r="C7" s="15">
        <v>3</v>
      </c>
      <c r="D7" s="15">
        <v>4</v>
      </c>
      <c r="E7" s="15">
        <v>5</v>
      </c>
      <c r="F7" s="16">
        <v>6</v>
      </c>
      <c r="G7" s="15">
        <v>7</v>
      </c>
      <c r="H7" s="16">
        <v>8</v>
      </c>
      <c r="I7" s="16">
        <v>9</v>
      </c>
      <c r="J7" s="15">
        <v>10</v>
      </c>
    </row>
    <row r="8" spans="1:10" ht="36.75" customHeight="1" x14ac:dyDescent="0.25">
      <c r="A8" s="17">
        <v>1</v>
      </c>
      <c r="B8" s="18" t="s">
        <v>8</v>
      </c>
      <c r="C8" s="19">
        <f t="shared" ref="C8:C13" si="0">E8+F8+G8+H8+I8+D8</f>
        <v>24548.5</v>
      </c>
      <c r="D8" s="20">
        <f>D9+D10</f>
        <v>6216</v>
      </c>
      <c r="E8" s="21">
        <f>E9+E10</f>
        <v>6978.5</v>
      </c>
      <c r="F8" s="20">
        <f>F9+F10</f>
        <v>5823</v>
      </c>
      <c r="G8" s="21">
        <f>G9+G10</f>
        <v>5531</v>
      </c>
      <c r="H8" s="20"/>
      <c r="I8" s="20"/>
      <c r="J8" s="22"/>
    </row>
    <row r="9" spans="1:10" ht="15" customHeight="1" x14ac:dyDescent="0.25">
      <c r="A9" s="17">
        <v>2</v>
      </c>
      <c r="B9" s="23" t="s">
        <v>9</v>
      </c>
      <c r="C9" s="19">
        <f t="shared" si="0"/>
        <v>407.5</v>
      </c>
      <c r="D9" s="20">
        <v>157</v>
      </c>
      <c r="E9" s="21">
        <f>E12</f>
        <v>250.5</v>
      </c>
      <c r="F9" s="20">
        <v>0</v>
      </c>
      <c r="G9" s="21">
        <v>0</v>
      </c>
      <c r="H9" s="20"/>
      <c r="I9" s="20"/>
      <c r="J9" s="22"/>
    </row>
    <row r="10" spans="1:10" ht="15.75" x14ac:dyDescent="0.25">
      <c r="A10" s="17">
        <v>3</v>
      </c>
      <c r="B10" s="24" t="s">
        <v>10</v>
      </c>
      <c r="C10" s="19">
        <f t="shared" si="0"/>
        <v>24141</v>
      </c>
      <c r="D10" s="20">
        <v>6059</v>
      </c>
      <c r="E10" s="21">
        <f>500+6228</f>
        <v>6728</v>
      </c>
      <c r="F10" s="20">
        <v>5823</v>
      </c>
      <c r="G10" s="21">
        <v>5531</v>
      </c>
      <c r="H10" s="20"/>
      <c r="I10" s="20"/>
      <c r="J10" s="22"/>
    </row>
    <row r="11" spans="1:10" ht="15.75" x14ac:dyDescent="0.25">
      <c r="A11" s="17">
        <v>4</v>
      </c>
      <c r="B11" s="25" t="s">
        <v>11</v>
      </c>
      <c r="C11" s="19">
        <f t="shared" si="0"/>
        <v>24548.5</v>
      </c>
      <c r="D11" s="20">
        <f>D12+D13</f>
        <v>6216</v>
      </c>
      <c r="E11" s="21">
        <f>E12+E13</f>
        <v>6978.5</v>
      </c>
      <c r="F11" s="20">
        <f>F12+F13</f>
        <v>5823</v>
      </c>
      <c r="G11" s="21">
        <f>G12+G13</f>
        <v>5531</v>
      </c>
      <c r="H11" s="20"/>
      <c r="I11" s="20"/>
      <c r="J11" s="22"/>
    </row>
    <row r="12" spans="1:10" ht="15.75" x14ac:dyDescent="0.25">
      <c r="A12" s="17">
        <v>5</v>
      </c>
      <c r="B12" s="26" t="s">
        <v>9</v>
      </c>
      <c r="C12" s="19">
        <f t="shared" si="0"/>
        <v>407.5</v>
      </c>
      <c r="D12" s="20">
        <v>157</v>
      </c>
      <c r="E12" s="21">
        <f>E16+E67</f>
        <v>250.5</v>
      </c>
      <c r="F12" s="20"/>
      <c r="G12" s="21"/>
      <c r="H12" s="20"/>
      <c r="I12" s="20"/>
      <c r="J12" s="22"/>
    </row>
    <row r="13" spans="1:10" ht="15.75" x14ac:dyDescent="0.25">
      <c r="A13" s="17">
        <v>6</v>
      </c>
      <c r="B13" s="27" t="s">
        <v>10</v>
      </c>
      <c r="C13" s="19">
        <f t="shared" si="0"/>
        <v>24141</v>
      </c>
      <c r="D13" s="28">
        <v>6059</v>
      </c>
      <c r="E13" s="21">
        <f>500+6228</f>
        <v>6728</v>
      </c>
      <c r="F13" s="20">
        <v>5823</v>
      </c>
      <c r="G13" s="21">
        <v>5531</v>
      </c>
      <c r="H13" s="20"/>
      <c r="I13" s="20"/>
      <c r="J13" s="29"/>
    </row>
    <row r="14" spans="1:10" ht="28.5" customHeight="1" x14ac:dyDescent="0.25">
      <c r="A14" s="17">
        <v>7</v>
      </c>
      <c r="B14" s="109" t="s">
        <v>12</v>
      </c>
      <c r="C14" s="109"/>
      <c r="D14" s="109"/>
      <c r="E14" s="109"/>
      <c r="F14" s="109"/>
      <c r="G14" s="109"/>
      <c r="H14" s="109"/>
      <c r="I14" s="109"/>
      <c r="J14" s="30"/>
    </row>
    <row r="15" spans="1:10" ht="33" customHeight="1" x14ac:dyDescent="0.25">
      <c r="A15" s="17">
        <v>8</v>
      </c>
      <c r="B15" s="31" t="s">
        <v>13</v>
      </c>
      <c r="C15" s="19">
        <f>E15+F15+G15+H15+I15+D15</f>
        <v>24208.7</v>
      </c>
      <c r="D15" s="20">
        <f>D16+D17</f>
        <v>6216</v>
      </c>
      <c r="E15" s="32">
        <f>E16+E17</f>
        <v>6848.7</v>
      </c>
      <c r="F15" s="33">
        <f>+F17</f>
        <v>5718</v>
      </c>
      <c r="G15" s="33">
        <f>G16+G17</f>
        <v>5426</v>
      </c>
      <c r="H15" s="33"/>
      <c r="I15" s="33"/>
      <c r="J15" s="34"/>
    </row>
    <row r="16" spans="1:10" ht="15.75" customHeight="1" x14ac:dyDescent="0.25">
      <c r="A16" s="17">
        <v>9</v>
      </c>
      <c r="B16" s="35" t="s">
        <v>9</v>
      </c>
      <c r="C16" s="19">
        <f>E16+F16+G16+H16+I16+D16</f>
        <v>382.7</v>
      </c>
      <c r="D16" s="20">
        <f>D20+D51</f>
        <v>157</v>
      </c>
      <c r="E16" s="36">
        <f>E35+E38+E26</f>
        <v>225.7</v>
      </c>
      <c r="F16" s="37">
        <v>0</v>
      </c>
      <c r="G16" s="37">
        <v>0</v>
      </c>
      <c r="H16" s="37"/>
      <c r="I16" s="37"/>
      <c r="J16" s="38"/>
    </row>
    <row r="17" spans="1:10" ht="17.25" customHeight="1" x14ac:dyDescent="0.25">
      <c r="A17" s="17">
        <v>10</v>
      </c>
      <c r="B17" s="35" t="s">
        <v>10</v>
      </c>
      <c r="C17" s="19">
        <f>E17+F17+G17+H17+I17+D17</f>
        <v>23826</v>
      </c>
      <c r="D17" s="20">
        <f>D21+D52</f>
        <v>6059</v>
      </c>
      <c r="E17" s="36">
        <f>500+6228-30-50-25</f>
        <v>6623</v>
      </c>
      <c r="F17" s="20">
        <f>F13-F68</f>
        <v>5718</v>
      </c>
      <c r="G17" s="20">
        <f>G13-G68</f>
        <v>5426</v>
      </c>
      <c r="H17" s="20"/>
      <c r="I17" s="20"/>
      <c r="J17" s="38"/>
    </row>
    <row r="18" spans="1:10" ht="28.5" customHeight="1" x14ac:dyDescent="0.25">
      <c r="A18" s="17">
        <v>11</v>
      </c>
      <c r="B18" s="110" t="s">
        <v>11</v>
      </c>
      <c r="C18" s="110"/>
      <c r="D18" s="110"/>
      <c r="E18" s="110"/>
      <c r="F18" s="110"/>
      <c r="G18" s="110"/>
      <c r="H18" s="110"/>
      <c r="I18" s="110"/>
      <c r="J18" s="110"/>
    </row>
    <row r="19" spans="1:10" ht="31.5" customHeight="1" x14ac:dyDescent="0.25">
      <c r="A19" s="17">
        <v>12</v>
      </c>
      <c r="B19" s="40" t="s">
        <v>14</v>
      </c>
      <c r="C19" s="19">
        <f t="shared" ref="C19:C27" si="1">E19+F19+G19+H19+I19+D19</f>
        <v>24016.300000000003</v>
      </c>
      <c r="D19" s="37">
        <f>D20+D21</f>
        <v>6023.6</v>
      </c>
      <c r="E19" s="32">
        <f>E20+E21</f>
        <v>6848.7</v>
      </c>
      <c r="F19" s="33">
        <f>F20+F21</f>
        <v>5718</v>
      </c>
      <c r="G19" s="33">
        <f>G20+G21</f>
        <v>5426</v>
      </c>
      <c r="H19" s="33"/>
      <c r="I19" s="33"/>
      <c r="J19" s="39"/>
    </row>
    <row r="20" spans="1:10" ht="15" customHeight="1" x14ac:dyDescent="0.25">
      <c r="A20" s="17">
        <v>13</v>
      </c>
      <c r="B20" s="41" t="s">
        <v>9</v>
      </c>
      <c r="C20" s="19">
        <f t="shared" si="1"/>
        <v>315.29999999999995</v>
      </c>
      <c r="D20" s="37">
        <f>+D35+D38+D23</f>
        <v>89.59999999999998</v>
      </c>
      <c r="E20" s="36">
        <f>E16</f>
        <v>225.7</v>
      </c>
      <c r="F20" s="37">
        <f>F23+F82</f>
        <v>0</v>
      </c>
      <c r="G20" s="37">
        <f>G23</f>
        <v>0</v>
      </c>
      <c r="H20" s="37"/>
      <c r="I20" s="37"/>
      <c r="J20" s="42"/>
    </row>
    <row r="21" spans="1:10" ht="16.5" customHeight="1" x14ac:dyDescent="0.25">
      <c r="A21" s="17">
        <v>14</v>
      </c>
      <c r="B21" s="43" t="s">
        <v>10</v>
      </c>
      <c r="C21" s="19">
        <f t="shared" si="1"/>
        <v>23701</v>
      </c>
      <c r="D21" s="37">
        <f>D24+D36+D39</f>
        <v>5934</v>
      </c>
      <c r="E21" s="36">
        <f>E17</f>
        <v>6623</v>
      </c>
      <c r="F21" s="37">
        <f>F17</f>
        <v>5718</v>
      </c>
      <c r="G21" s="37">
        <f>G17</f>
        <v>5426</v>
      </c>
      <c r="H21" s="37"/>
      <c r="I21" s="37"/>
      <c r="J21" s="39"/>
    </row>
    <row r="22" spans="1:10" ht="51" customHeight="1" x14ac:dyDescent="0.25">
      <c r="A22" s="17">
        <v>15</v>
      </c>
      <c r="B22" s="44" t="s">
        <v>15</v>
      </c>
      <c r="C22" s="19">
        <f t="shared" si="1"/>
        <v>23177.8</v>
      </c>
      <c r="D22" s="37">
        <f>D23+D24</f>
        <v>5830.8</v>
      </c>
      <c r="E22" s="32">
        <f>E23+E24</f>
        <v>6483</v>
      </c>
      <c r="F22" s="33">
        <f>F23+F24</f>
        <v>5578</v>
      </c>
      <c r="G22" s="33">
        <f>G23+G24</f>
        <v>5286</v>
      </c>
      <c r="H22" s="33"/>
      <c r="I22" s="33"/>
      <c r="J22" s="45" t="s">
        <v>16</v>
      </c>
    </row>
    <row r="23" spans="1:10" ht="16.5" customHeight="1" x14ac:dyDescent="0.25">
      <c r="A23" s="17">
        <v>16</v>
      </c>
      <c r="B23" s="35" t="s">
        <v>9</v>
      </c>
      <c r="C23" s="19">
        <f t="shared" si="1"/>
        <v>21.799999999999983</v>
      </c>
      <c r="D23" s="37">
        <f>21.8+135.2-D35-D38-D51</f>
        <v>21.799999999999983</v>
      </c>
      <c r="E23" s="36">
        <v>0</v>
      </c>
      <c r="F23" s="37">
        <v>0</v>
      </c>
      <c r="G23" s="37">
        <v>0</v>
      </c>
      <c r="H23" s="37"/>
      <c r="I23" s="37"/>
      <c r="J23" s="46"/>
    </row>
    <row r="24" spans="1:10" ht="16.5" customHeight="1" x14ac:dyDescent="0.25">
      <c r="A24" s="17">
        <v>17</v>
      </c>
      <c r="B24" s="35" t="s">
        <v>10</v>
      </c>
      <c r="C24" s="19">
        <f t="shared" si="1"/>
        <v>23156</v>
      </c>
      <c r="D24" s="37">
        <f>D27</f>
        <v>5809</v>
      </c>
      <c r="E24" s="36">
        <f>6123-140+500</f>
        <v>6483</v>
      </c>
      <c r="F24" s="37">
        <f>5718-140</f>
        <v>5578</v>
      </c>
      <c r="G24" s="37">
        <f>5426-140</f>
        <v>5286</v>
      </c>
      <c r="H24" s="37"/>
      <c r="I24" s="37"/>
      <c r="J24" s="47"/>
    </row>
    <row r="25" spans="1:10" ht="51" customHeight="1" x14ac:dyDescent="0.25">
      <c r="A25" s="17">
        <v>18</v>
      </c>
      <c r="B25" s="44" t="s">
        <v>17</v>
      </c>
      <c r="C25" s="19">
        <f t="shared" si="1"/>
        <v>23243.5</v>
      </c>
      <c r="D25" s="37">
        <f>D26+D27</f>
        <v>5830.8</v>
      </c>
      <c r="E25" s="32">
        <f>E26+E27</f>
        <v>6548.7</v>
      </c>
      <c r="F25" s="33">
        <f>F26+F27</f>
        <v>5578</v>
      </c>
      <c r="G25" s="33">
        <f>G26+G27</f>
        <v>5286</v>
      </c>
      <c r="H25" s="33"/>
      <c r="I25" s="33"/>
      <c r="J25" s="38" t="s">
        <v>18</v>
      </c>
    </row>
    <row r="26" spans="1:10" ht="16.5" customHeight="1" x14ac:dyDescent="0.25">
      <c r="A26" s="17">
        <v>19</v>
      </c>
      <c r="B26" s="35" t="s">
        <v>9</v>
      </c>
      <c r="C26" s="19">
        <f t="shared" si="1"/>
        <v>87.5</v>
      </c>
      <c r="D26" s="37">
        <v>21.8</v>
      </c>
      <c r="E26" s="36">
        <v>65.7</v>
      </c>
      <c r="F26" s="37">
        <f t="shared" ref="F26:G27" si="2">F23</f>
        <v>0</v>
      </c>
      <c r="G26" s="37">
        <f t="shared" si="2"/>
        <v>0</v>
      </c>
      <c r="H26" s="37"/>
      <c r="I26" s="37"/>
      <c r="J26" s="47"/>
    </row>
    <row r="27" spans="1:10" ht="16.5" customHeight="1" x14ac:dyDescent="0.25">
      <c r="A27" s="17">
        <v>20</v>
      </c>
      <c r="B27" s="35" t="s">
        <v>10</v>
      </c>
      <c r="C27" s="19">
        <f t="shared" si="1"/>
        <v>23156</v>
      </c>
      <c r="D27" s="37">
        <f>5809</f>
        <v>5809</v>
      </c>
      <c r="E27" s="36">
        <f>E24</f>
        <v>6483</v>
      </c>
      <c r="F27" s="37">
        <f t="shared" si="2"/>
        <v>5578</v>
      </c>
      <c r="G27" s="37">
        <f t="shared" si="2"/>
        <v>5286</v>
      </c>
      <c r="H27" s="37"/>
      <c r="I27" s="37"/>
      <c r="J27" s="47"/>
    </row>
    <row r="28" spans="1:10" ht="54.75" hidden="1" customHeight="1" x14ac:dyDescent="0.25">
      <c r="A28" s="17">
        <v>27</v>
      </c>
      <c r="B28" s="48" t="s">
        <v>19</v>
      </c>
      <c r="C28" s="37">
        <f t="shared" ref="C28:C33" si="3">E28+F28+G28+H28+I28</f>
        <v>0</v>
      </c>
      <c r="D28" s="37"/>
      <c r="E28" s="36">
        <f>E29+E30</f>
        <v>0</v>
      </c>
      <c r="F28" s="37">
        <f>F29+F30</f>
        <v>0</v>
      </c>
      <c r="G28" s="37">
        <f>G29+G30</f>
        <v>0</v>
      </c>
      <c r="H28" s="37"/>
      <c r="I28" s="37"/>
      <c r="J28" s="47" t="s">
        <v>20</v>
      </c>
    </row>
    <row r="29" spans="1:10" ht="18.75" hidden="1" customHeight="1" x14ac:dyDescent="0.25">
      <c r="A29" s="17">
        <v>28</v>
      </c>
      <c r="B29" s="49" t="s">
        <v>9</v>
      </c>
      <c r="C29" s="37">
        <f t="shared" si="3"/>
        <v>0</v>
      </c>
      <c r="D29" s="37"/>
      <c r="E29" s="36">
        <v>0</v>
      </c>
      <c r="F29" s="37">
        <v>0</v>
      </c>
      <c r="G29" s="37">
        <v>0</v>
      </c>
      <c r="H29" s="37"/>
      <c r="I29" s="37"/>
      <c r="J29" s="47"/>
    </row>
    <row r="30" spans="1:10" ht="18" hidden="1" customHeight="1" x14ac:dyDescent="0.25">
      <c r="A30" s="17">
        <v>29</v>
      </c>
      <c r="B30" s="50" t="s">
        <v>10</v>
      </c>
      <c r="C30" s="37">
        <f t="shared" si="3"/>
        <v>0</v>
      </c>
      <c r="D30" s="51"/>
      <c r="E30" s="52">
        <v>0</v>
      </c>
      <c r="F30" s="51">
        <v>0</v>
      </c>
      <c r="G30" s="51">
        <v>0</v>
      </c>
      <c r="H30" s="51"/>
      <c r="I30" s="51"/>
      <c r="J30" s="53"/>
    </row>
    <row r="31" spans="1:10" ht="37.5" hidden="1" customHeight="1" x14ac:dyDescent="0.25">
      <c r="A31" s="17">
        <v>30</v>
      </c>
      <c r="B31" s="48" t="s">
        <v>21</v>
      </c>
      <c r="C31" s="37">
        <f t="shared" si="3"/>
        <v>0</v>
      </c>
      <c r="D31" s="37"/>
      <c r="E31" s="36">
        <f>E32+E33</f>
        <v>0</v>
      </c>
      <c r="F31" s="37">
        <v>0</v>
      </c>
      <c r="G31" s="37">
        <f>G32+G33</f>
        <v>0</v>
      </c>
      <c r="H31" s="37"/>
      <c r="I31" s="37"/>
      <c r="J31" s="47" t="s">
        <v>20</v>
      </c>
    </row>
    <row r="32" spans="1:10" ht="18.75" hidden="1" customHeight="1" x14ac:dyDescent="0.25">
      <c r="A32" s="17">
        <v>31</v>
      </c>
      <c r="B32" s="49" t="s">
        <v>9</v>
      </c>
      <c r="C32" s="37">
        <f t="shared" si="3"/>
        <v>0</v>
      </c>
      <c r="D32" s="37"/>
      <c r="E32" s="36">
        <v>0</v>
      </c>
      <c r="F32" s="37">
        <v>0</v>
      </c>
      <c r="G32" s="37">
        <v>0</v>
      </c>
      <c r="H32" s="37"/>
      <c r="I32" s="37"/>
      <c r="J32" s="47"/>
    </row>
    <row r="33" spans="1:10" ht="18" hidden="1" customHeight="1" x14ac:dyDescent="0.25">
      <c r="A33" s="17">
        <v>32</v>
      </c>
      <c r="B33" s="50" t="s">
        <v>10</v>
      </c>
      <c r="C33" s="37">
        <f t="shared" si="3"/>
        <v>0</v>
      </c>
      <c r="D33" s="51"/>
      <c r="E33" s="52">
        <v>0</v>
      </c>
      <c r="F33" s="51">
        <v>0</v>
      </c>
      <c r="G33" s="51">
        <v>0</v>
      </c>
      <c r="H33" s="51"/>
      <c r="I33" s="51"/>
      <c r="J33" s="53"/>
    </row>
    <row r="34" spans="1:10" ht="88.5" customHeight="1" x14ac:dyDescent="0.25">
      <c r="A34" s="17">
        <v>21</v>
      </c>
      <c r="B34" s="48" t="s">
        <v>22</v>
      </c>
      <c r="C34" s="19">
        <f>E34+F34+G34+H34+I34+D34</f>
        <v>583.9</v>
      </c>
      <c r="D34" s="37">
        <f>D35+D36</f>
        <v>148.9</v>
      </c>
      <c r="E34" s="36">
        <f>E35+E36</f>
        <v>235</v>
      </c>
      <c r="F34" s="37">
        <f>F35+F36</f>
        <v>100</v>
      </c>
      <c r="G34" s="37">
        <f>G35+G36</f>
        <v>100</v>
      </c>
      <c r="H34" s="37"/>
      <c r="I34" s="37"/>
      <c r="J34" s="47" t="s">
        <v>23</v>
      </c>
    </row>
    <row r="35" spans="1:10" ht="17.25" customHeight="1" x14ac:dyDescent="0.25">
      <c r="A35" s="17">
        <v>22</v>
      </c>
      <c r="B35" s="49" t="s">
        <v>9</v>
      </c>
      <c r="C35" s="19">
        <f>E35+F35+G35+H35+I35+D35</f>
        <v>183.9</v>
      </c>
      <c r="D35" s="37">
        <v>48.9</v>
      </c>
      <c r="E35" s="36">
        <v>135</v>
      </c>
      <c r="F35" s="37">
        <v>0</v>
      </c>
      <c r="G35" s="37">
        <v>0</v>
      </c>
      <c r="H35" s="37"/>
      <c r="I35" s="37"/>
      <c r="J35" s="47"/>
    </row>
    <row r="36" spans="1:10" ht="16.5" customHeight="1" x14ac:dyDescent="0.25">
      <c r="A36" s="17">
        <v>23</v>
      </c>
      <c r="B36" s="49" t="s">
        <v>10</v>
      </c>
      <c r="C36" s="19">
        <f>E36+F36+G36+H36+I36+D36</f>
        <v>400</v>
      </c>
      <c r="D36" s="37">
        <v>100</v>
      </c>
      <c r="E36" s="36">
        <v>100</v>
      </c>
      <c r="F36" s="37">
        <v>100</v>
      </c>
      <c r="G36" s="37">
        <v>100</v>
      </c>
      <c r="H36" s="37"/>
      <c r="I36" s="37"/>
      <c r="J36" s="47"/>
    </row>
    <row r="37" spans="1:10" ht="87.75" customHeight="1" x14ac:dyDescent="0.25">
      <c r="A37" s="17">
        <v>24</v>
      </c>
      <c r="B37" s="48" t="s">
        <v>24</v>
      </c>
      <c r="C37" s="19">
        <f>E37+F37+G37+H37+I37+D37</f>
        <v>108.9</v>
      </c>
      <c r="D37" s="37">
        <f>D38+D39</f>
        <v>43.9</v>
      </c>
      <c r="E37" s="36">
        <f>E38+E39</f>
        <v>65</v>
      </c>
      <c r="F37" s="37">
        <f>F38+F40</f>
        <v>0</v>
      </c>
      <c r="G37" s="37">
        <f>G38+G40</f>
        <v>0</v>
      </c>
      <c r="H37" s="37"/>
      <c r="I37" s="37"/>
      <c r="J37" s="47" t="s">
        <v>25</v>
      </c>
    </row>
    <row r="38" spans="1:10" ht="18.75" customHeight="1" x14ac:dyDescent="0.25">
      <c r="A38" s="17">
        <v>25</v>
      </c>
      <c r="B38" s="49" t="s">
        <v>9</v>
      </c>
      <c r="C38" s="19">
        <f>E38+F38+G38+H38+I38+D38</f>
        <v>43.9</v>
      </c>
      <c r="D38" s="37">
        <v>18.899999999999999</v>
      </c>
      <c r="E38" s="36">
        <v>25</v>
      </c>
      <c r="F38" s="37">
        <v>0</v>
      </c>
      <c r="G38" s="37">
        <v>0</v>
      </c>
      <c r="H38" s="37"/>
      <c r="I38" s="37"/>
      <c r="J38" s="47"/>
    </row>
    <row r="39" spans="1:10" ht="18.75" customHeight="1" x14ac:dyDescent="0.25">
      <c r="A39" s="17">
        <v>26</v>
      </c>
      <c r="B39" s="50" t="s">
        <v>10</v>
      </c>
      <c r="C39" s="19">
        <v>145</v>
      </c>
      <c r="D39" s="51">
        <v>25</v>
      </c>
      <c r="E39" s="52">
        <v>40</v>
      </c>
      <c r="F39" s="51">
        <v>40</v>
      </c>
      <c r="G39" s="51">
        <v>40</v>
      </c>
      <c r="H39" s="51"/>
      <c r="I39" s="51"/>
      <c r="J39" s="53"/>
    </row>
    <row r="40" spans="1:10" ht="66" customHeight="1" x14ac:dyDescent="0.25">
      <c r="A40" s="17">
        <v>27</v>
      </c>
      <c r="B40" s="54" t="s">
        <v>26</v>
      </c>
      <c r="C40" s="19">
        <v>0</v>
      </c>
      <c r="D40" s="51">
        <v>0</v>
      </c>
      <c r="E40" s="52">
        <v>0</v>
      </c>
      <c r="F40" s="51">
        <v>0</v>
      </c>
      <c r="G40" s="51">
        <v>0</v>
      </c>
      <c r="H40" s="51"/>
      <c r="I40" s="51"/>
      <c r="J40" s="55">
        <v>8</v>
      </c>
    </row>
    <row r="41" spans="1:10" ht="17.45" customHeight="1" x14ac:dyDescent="0.25">
      <c r="A41" s="17">
        <v>28</v>
      </c>
      <c r="B41" s="49" t="s">
        <v>9</v>
      </c>
      <c r="C41" s="19">
        <v>0</v>
      </c>
      <c r="D41" s="51">
        <v>0</v>
      </c>
      <c r="E41" s="52">
        <v>0</v>
      </c>
      <c r="F41" s="51">
        <v>0</v>
      </c>
      <c r="G41" s="51">
        <v>0</v>
      </c>
      <c r="H41" s="51"/>
      <c r="I41" s="51"/>
      <c r="J41" s="53"/>
    </row>
    <row r="42" spans="1:10" ht="19.899999999999999" customHeight="1" x14ac:dyDescent="0.25">
      <c r="A42" s="17">
        <v>29</v>
      </c>
      <c r="B42" s="50" t="s">
        <v>10</v>
      </c>
      <c r="C42" s="19">
        <v>0</v>
      </c>
      <c r="D42" s="51">
        <v>0</v>
      </c>
      <c r="E42" s="52">
        <v>0</v>
      </c>
      <c r="F42" s="51">
        <v>0</v>
      </c>
      <c r="G42" s="51">
        <v>0</v>
      </c>
      <c r="H42" s="51"/>
      <c r="I42" s="51"/>
      <c r="J42" s="53"/>
    </row>
    <row r="43" spans="1:10" ht="141.75" customHeight="1" x14ac:dyDescent="0.25">
      <c r="A43" s="17">
        <v>30</v>
      </c>
      <c r="B43" s="54" t="s">
        <v>36</v>
      </c>
      <c r="C43" s="19">
        <f>C44+C45</f>
        <v>65.7</v>
      </c>
      <c r="D43" s="19">
        <f>D44+D45</f>
        <v>0</v>
      </c>
      <c r="E43" s="56">
        <f>E44+E45</f>
        <v>65.7</v>
      </c>
      <c r="F43" s="19">
        <f>F44+F45</f>
        <v>0</v>
      </c>
      <c r="G43" s="19">
        <f>G44+G45</f>
        <v>0</v>
      </c>
      <c r="H43" s="51"/>
      <c r="I43" s="51"/>
      <c r="J43" s="55">
        <v>16</v>
      </c>
    </row>
    <row r="44" spans="1:10" ht="19.899999999999999" customHeight="1" x14ac:dyDescent="0.25">
      <c r="A44" s="17">
        <v>31</v>
      </c>
      <c r="B44" s="49" t="s">
        <v>9</v>
      </c>
      <c r="C44" s="19">
        <v>65.7</v>
      </c>
      <c r="D44" s="51">
        <v>0</v>
      </c>
      <c r="E44" s="52">
        <v>65.7</v>
      </c>
      <c r="F44" s="51">
        <v>0</v>
      </c>
      <c r="G44" s="51">
        <v>0</v>
      </c>
      <c r="H44" s="51"/>
      <c r="I44" s="51"/>
      <c r="J44" s="53"/>
    </row>
    <row r="45" spans="1:10" ht="19.899999999999999" customHeight="1" x14ac:dyDescent="0.25">
      <c r="A45" s="17">
        <v>32</v>
      </c>
      <c r="B45" s="50" t="s">
        <v>10</v>
      </c>
      <c r="C45" s="19">
        <v>0</v>
      </c>
      <c r="D45" s="51">
        <v>0</v>
      </c>
      <c r="E45" s="52">
        <v>0</v>
      </c>
      <c r="F45" s="51">
        <v>0</v>
      </c>
      <c r="G45" s="51">
        <v>0</v>
      </c>
      <c r="H45" s="51"/>
      <c r="I45" s="51"/>
      <c r="J45" s="53"/>
    </row>
    <row r="46" spans="1:10" s="2" customFormat="1" ht="56.45" customHeight="1" x14ac:dyDescent="0.25">
      <c r="A46" s="17">
        <v>30</v>
      </c>
      <c r="B46" s="54" t="s">
        <v>37</v>
      </c>
      <c r="C46" s="19">
        <f>C47+C48</f>
        <v>0</v>
      </c>
      <c r="D46" s="19">
        <f>D47+D48</f>
        <v>0</v>
      </c>
      <c r="E46" s="56">
        <f>E47+E48</f>
        <v>0</v>
      </c>
      <c r="F46" s="19">
        <f>F47+F48</f>
        <v>0</v>
      </c>
      <c r="G46" s="19">
        <f>G47+G48</f>
        <v>0</v>
      </c>
      <c r="H46" s="51"/>
      <c r="I46" s="51"/>
      <c r="J46" s="55">
        <v>16</v>
      </c>
    </row>
    <row r="47" spans="1:10" s="2" customFormat="1" ht="19.899999999999999" customHeight="1" x14ac:dyDescent="0.25">
      <c r="A47" s="17">
        <v>31</v>
      </c>
      <c r="B47" s="49" t="s">
        <v>9</v>
      </c>
      <c r="C47" s="19">
        <v>0</v>
      </c>
      <c r="D47" s="51">
        <v>0</v>
      </c>
      <c r="E47" s="52">
        <v>0</v>
      </c>
      <c r="F47" s="51">
        <v>0</v>
      </c>
      <c r="G47" s="51">
        <v>0</v>
      </c>
      <c r="H47" s="51"/>
      <c r="I47" s="51"/>
      <c r="J47" s="53"/>
    </row>
    <row r="48" spans="1:10" s="2" customFormat="1" ht="19.899999999999999" customHeight="1" x14ac:dyDescent="0.25">
      <c r="A48" s="17">
        <v>32</v>
      </c>
      <c r="B48" s="50" t="s">
        <v>10</v>
      </c>
      <c r="C48" s="19">
        <v>0</v>
      </c>
      <c r="D48" s="51">
        <v>0</v>
      </c>
      <c r="E48" s="52">
        <v>0</v>
      </c>
      <c r="F48" s="51">
        <v>0</v>
      </c>
      <c r="G48" s="51">
        <v>0</v>
      </c>
      <c r="H48" s="51"/>
      <c r="I48" s="51"/>
      <c r="J48" s="53"/>
    </row>
    <row r="49" spans="1:10" ht="24" customHeight="1" x14ac:dyDescent="0.25">
      <c r="A49" s="17">
        <v>33</v>
      </c>
      <c r="B49" s="111" t="s">
        <v>27</v>
      </c>
      <c r="C49" s="111"/>
      <c r="D49" s="111"/>
      <c r="E49" s="111"/>
      <c r="F49" s="111"/>
      <c r="G49" s="111"/>
      <c r="H49" s="111"/>
      <c r="I49" s="111"/>
      <c r="J49" s="111"/>
    </row>
    <row r="50" spans="1:10" ht="33" customHeight="1" x14ac:dyDescent="0.25">
      <c r="A50" s="17">
        <v>34</v>
      </c>
      <c r="B50" s="31" t="s">
        <v>13</v>
      </c>
      <c r="C50" s="19">
        <f t="shared" ref="C50:C64" si="4">E50+F50+G50+H50+I50+D50</f>
        <v>192.4</v>
      </c>
      <c r="D50" s="33">
        <f>D56+D59+D62</f>
        <v>192.4</v>
      </c>
      <c r="E50" s="32">
        <f>E56+E59+E62</f>
        <v>0</v>
      </c>
      <c r="F50" s="33">
        <f>F56+F59+F62</f>
        <v>0</v>
      </c>
      <c r="G50" s="33">
        <f>G56+G59+G62</f>
        <v>0</v>
      </c>
      <c r="H50" s="33"/>
      <c r="I50" s="33"/>
      <c r="J50" s="34"/>
    </row>
    <row r="51" spans="1:10" ht="15.75" customHeight="1" x14ac:dyDescent="0.25">
      <c r="A51" s="17">
        <v>35</v>
      </c>
      <c r="B51" s="35" t="s">
        <v>9</v>
      </c>
      <c r="C51" s="19">
        <f t="shared" si="4"/>
        <v>67.400000000000006</v>
      </c>
      <c r="D51" s="33">
        <f>D57+D60+D63</f>
        <v>67.400000000000006</v>
      </c>
      <c r="E51" s="36">
        <v>0</v>
      </c>
      <c r="F51" s="37">
        <v>0</v>
      </c>
      <c r="G51" s="37">
        <v>0</v>
      </c>
      <c r="H51" s="37"/>
      <c r="I51" s="37"/>
      <c r="J51" s="38"/>
    </row>
    <row r="52" spans="1:10" ht="17.25" customHeight="1" x14ac:dyDescent="0.25">
      <c r="A52" s="17">
        <v>36</v>
      </c>
      <c r="B52" s="35" t="s">
        <v>10</v>
      </c>
      <c r="C52" s="19">
        <f t="shared" si="4"/>
        <v>125</v>
      </c>
      <c r="D52" s="33">
        <f>D58+D61+D64</f>
        <v>125</v>
      </c>
      <c r="E52" s="36">
        <v>0</v>
      </c>
      <c r="F52" s="37">
        <v>0</v>
      </c>
      <c r="G52" s="37">
        <v>0</v>
      </c>
      <c r="H52" s="37"/>
      <c r="I52" s="37"/>
      <c r="J52" s="38"/>
    </row>
    <row r="53" spans="1:10" ht="75" customHeight="1" x14ac:dyDescent="0.25">
      <c r="A53" s="17">
        <v>37</v>
      </c>
      <c r="B53" s="57" t="s">
        <v>28</v>
      </c>
      <c r="C53" s="19">
        <f t="shared" si="4"/>
        <v>192.4</v>
      </c>
      <c r="D53" s="33">
        <f>D56+D59+D62</f>
        <v>192.4</v>
      </c>
      <c r="E53" s="32">
        <f>E56+E59+E62</f>
        <v>0</v>
      </c>
      <c r="F53" s="33">
        <f>F56+F59+F62</f>
        <v>0</v>
      </c>
      <c r="G53" s="33">
        <f>G56+G59+G62</f>
        <v>0</v>
      </c>
      <c r="H53" s="33"/>
      <c r="I53" s="33"/>
      <c r="J53" s="58"/>
    </row>
    <row r="54" spans="1:10" ht="15.75" x14ac:dyDescent="0.25">
      <c r="A54" s="17">
        <v>38</v>
      </c>
      <c r="B54" s="59" t="s">
        <v>9</v>
      </c>
      <c r="C54" s="19">
        <f t="shared" si="4"/>
        <v>67.400000000000006</v>
      </c>
      <c r="D54" s="33">
        <f>D57+D60+D63</f>
        <v>67.400000000000006</v>
      </c>
      <c r="E54" s="36">
        <v>0</v>
      </c>
      <c r="F54" s="37">
        <v>0</v>
      </c>
      <c r="G54" s="37">
        <v>0</v>
      </c>
      <c r="H54" s="37"/>
      <c r="I54" s="37"/>
      <c r="J54" s="47"/>
    </row>
    <row r="55" spans="1:10" ht="15.75" x14ac:dyDescent="0.25">
      <c r="A55" s="17">
        <v>39</v>
      </c>
      <c r="B55" s="60" t="s">
        <v>10</v>
      </c>
      <c r="C55" s="19">
        <f t="shared" si="4"/>
        <v>125</v>
      </c>
      <c r="D55" s="33">
        <f>D58+D61+D64</f>
        <v>125</v>
      </c>
      <c r="E55" s="36">
        <v>0</v>
      </c>
      <c r="F55" s="37">
        <v>0</v>
      </c>
      <c r="G55" s="37">
        <v>0</v>
      </c>
      <c r="H55" s="37"/>
      <c r="I55" s="37"/>
      <c r="J55" s="61"/>
    </row>
    <row r="56" spans="1:10" ht="83.25" customHeight="1" x14ac:dyDescent="0.25">
      <c r="A56" s="17">
        <v>40</v>
      </c>
      <c r="B56" s="44" t="s">
        <v>29</v>
      </c>
      <c r="C56" s="19">
        <f t="shared" si="4"/>
        <v>30</v>
      </c>
      <c r="D56" s="37">
        <v>30</v>
      </c>
      <c r="E56" s="36"/>
      <c r="F56" s="37"/>
      <c r="G56" s="37"/>
      <c r="H56" s="33"/>
      <c r="I56" s="33"/>
      <c r="J56" s="38"/>
    </row>
    <row r="57" spans="1:10" ht="15.75" x14ac:dyDescent="0.25">
      <c r="A57" s="17">
        <v>41</v>
      </c>
      <c r="B57" s="59" t="s">
        <v>9</v>
      </c>
      <c r="C57" s="19">
        <f t="shared" si="4"/>
        <v>5</v>
      </c>
      <c r="D57" s="37">
        <v>5</v>
      </c>
      <c r="E57" s="36">
        <v>0</v>
      </c>
      <c r="F57" s="37">
        <v>0</v>
      </c>
      <c r="G57" s="37">
        <v>0</v>
      </c>
      <c r="H57" s="37"/>
      <c r="I57" s="37"/>
      <c r="J57" s="47"/>
    </row>
    <row r="58" spans="1:10" ht="15.75" x14ac:dyDescent="0.25">
      <c r="A58" s="17">
        <v>42</v>
      </c>
      <c r="B58" s="60" t="s">
        <v>10</v>
      </c>
      <c r="C58" s="19">
        <f t="shared" si="4"/>
        <v>25</v>
      </c>
      <c r="D58" s="51">
        <v>25</v>
      </c>
      <c r="E58" s="52">
        <v>0</v>
      </c>
      <c r="F58" s="51">
        <v>0</v>
      </c>
      <c r="G58" s="51">
        <v>0</v>
      </c>
      <c r="H58" s="51"/>
      <c r="I58" s="51"/>
      <c r="J58" s="61"/>
    </row>
    <row r="59" spans="1:10" ht="54" customHeight="1" x14ac:dyDescent="0.25">
      <c r="A59" s="17">
        <v>43</v>
      </c>
      <c r="B59" s="44" t="s">
        <v>30</v>
      </c>
      <c r="C59" s="19">
        <f t="shared" si="4"/>
        <v>100</v>
      </c>
      <c r="D59" s="37">
        <v>100</v>
      </c>
      <c r="E59" s="32"/>
      <c r="F59" s="33"/>
      <c r="G59" s="33"/>
      <c r="H59" s="33"/>
      <c r="I59" s="33"/>
      <c r="J59" s="38"/>
    </row>
    <row r="60" spans="1:10" ht="15.75" x14ac:dyDescent="0.25">
      <c r="A60" s="17">
        <v>44</v>
      </c>
      <c r="B60" s="62" t="s">
        <v>9</v>
      </c>
      <c r="C60" s="19">
        <f t="shared" si="4"/>
        <v>50</v>
      </c>
      <c r="D60" s="37">
        <v>50</v>
      </c>
      <c r="E60" s="36">
        <v>0</v>
      </c>
      <c r="F60" s="37">
        <v>0</v>
      </c>
      <c r="G60" s="37">
        <v>0</v>
      </c>
      <c r="H60" s="37"/>
      <c r="I60" s="37"/>
      <c r="J60" s="47"/>
    </row>
    <row r="61" spans="1:10" ht="15.75" x14ac:dyDescent="0.25">
      <c r="A61" s="17">
        <v>45</v>
      </c>
      <c r="B61" s="63" t="s">
        <v>10</v>
      </c>
      <c r="C61" s="19">
        <f t="shared" si="4"/>
        <v>50</v>
      </c>
      <c r="D61" s="51">
        <v>50</v>
      </c>
      <c r="E61" s="52">
        <v>0</v>
      </c>
      <c r="F61" s="51">
        <v>0</v>
      </c>
      <c r="G61" s="51">
        <v>0</v>
      </c>
      <c r="H61" s="51"/>
      <c r="I61" s="51"/>
      <c r="J61" s="61"/>
    </row>
    <row r="62" spans="1:10" ht="111.75" customHeight="1" x14ac:dyDescent="0.25">
      <c r="A62" s="17">
        <v>46</v>
      </c>
      <c r="B62" s="44" t="s">
        <v>31</v>
      </c>
      <c r="C62" s="19">
        <f t="shared" si="4"/>
        <v>62.4</v>
      </c>
      <c r="D62" s="37">
        <v>62.4</v>
      </c>
      <c r="E62" s="32"/>
      <c r="F62" s="33"/>
      <c r="G62" s="33"/>
      <c r="H62" s="33"/>
      <c r="I62" s="33"/>
      <c r="J62" s="38"/>
    </row>
    <row r="63" spans="1:10" ht="15.75" x14ac:dyDescent="0.25">
      <c r="A63" s="17">
        <v>47</v>
      </c>
      <c r="B63" s="62" t="s">
        <v>9</v>
      </c>
      <c r="C63" s="19">
        <f t="shared" si="4"/>
        <v>12.4</v>
      </c>
      <c r="D63" s="37">
        <v>12.4</v>
      </c>
      <c r="E63" s="36">
        <v>0</v>
      </c>
      <c r="F63" s="37">
        <v>0</v>
      </c>
      <c r="G63" s="37">
        <v>0</v>
      </c>
      <c r="H63" s="37"/>
      <c r="I63" s="37"/>
      <c r="J63" s="47"/>
    </row>
    <row r="64" spans="1:10" ht="15.75" x14ac:dyDescent="0.25">
      <c r="A64" s="17">
        <v>48</v>
      </c>
      <c r="B64" s="62" t="s">
        <v>10</v>
      </c>
      <c r="C64" s="19">
        <f t="shared" si="4"/>
        <v>50</v>
      </c>
      <c r="D64" s="37">
        <v>50</v>
      </c>
      <c r="E64" s="36">
        <v>0</v>
      </c>
      <c r="F64" s="37">
        <v>0</v>
      </c>
      <c r="G64" s="37">
        <v>0</v>
      </c>
      <c r="H64" s="37"/>
      <c r="I64" s="37"/>
      <c r="J64" s="64"/>
    </row>
    <row r="65" spans="1:10" ht="24" customHeight="1" x14ac:dyDescent="0.25">
      <c r="A65" s="17">
        <v>49</v>
      </c>
      <c r="B65" s="111" t="s">
        <v>32</v>
      </c>
      <c r="C65" s="111"/>
      <c r="D65" s="111"/>
      <c r="E65" s="111"/>
      <c r="F65" s="111"/>
      <c r="G65" s="111"/>
      <c r="H65" s="111"/>
      <c r="I65" s="111"/>
      <c r="J65" s="111"/>
    </row>
    <row r="66" spans="1:10" ht="33" customHeight="1" x14ac:dyDescent="0.25">
      <c r="A66" s="17">
        <v>50</v>
      </c>
      <c r="B66" s="31" t="s">
        <v>13</v>
      </c>
      <c r="C66" s="37">
        <f t="shared" ref="C66:C82" si="5">E66+F66+G66+H66+I66</f>
        <v>339.8</v>
      </c>
      <c r="D66" s="33"/>
      <c r="E66" s="32">
        <f>E67+E68</f>
        <v>129.80000000000001</v>
      </c>
      <c r="F66" s="33">
        <f>F67+F68</f>
        <v>105</v>
      </c>
      <c r="G66" s="33">
        <f>G67+G68</f>
        <v>105</v>
      </c>
      <c r="H66" s="33"/>
      <c r="I66" s="33"/>
      <c r="J66" s="34"/>
    </row>
    <row r="67" spans="1:10" ht="15.75" customHeight="1" x14ac:dyDescent="0.25">
      <c r="A67" s="17">
        <v>51</v>
      </c>
      <c r="B67" s="35" t="s">
        <v>9</v>
      </c>
      <c r="C67" s="37">
        <f t="shared" si="5"/>
        <v>24.8</v>
      </c>
      <c r="D67" s="33"/>
      <c r="E67" s="36">
        <f t="shared" ref="E67:G67" si="6">E70</f>
        <v>24.8</v>
      </c>
      <c r="F67" s="37">
        <f t="shared" si="6"/>
        <v>0</v>
      </c>
      <c r="G67" s="37">
        <f t="shared" si="6"/>
        <v>0</v>
      </c>
      <c r="H67" s="37"/>
      <c r="I67" s="37"/>
      <c r="J67" s="38"/>
    </row>
    <row r="68" spans="1:10" ht="17.25" customHeight="1" x14ac:dyDescent="0.25">
      <c r="A68" s="17">
        <v>52</v>
      </c>
      <c r="B68" s="35" t="s">
        <v>10</v>
      </c>
      <c r="C68" s="37">
        <f t="shared" si="5"/>
        <v>315</v>
      </c>
      <c r="D68" s="33"/>
      <c r="E68" s="36">
        <v>105</v>
      </c>
      <c r="F68" s="37">
        <v>105</v>
      </c>
      <c r="G68" s="37">
        <v>105</v>
      </c>
      <c r="H68" s="37"/>
      <c r="I68" s="37"/>
      <c r="J68" s="38"/>
    </row>
    <row r="69" spans="1:10" ht="75" customHeight="1" x14ac:dyDescent="0.25">
      <c r="A69" s="17">
        <v>53</v>
      </c>
      <c r="B69" s="57" t="s">
        <v>28</v>
      </c>
      <c r="C69" s="37">
        <f t="shared" si="5"/>
        <v>339.8</v>
      </c>
      <c r="D69" s="33"/>
      <c r="E69" s="32">
        <f>E70+E71</f>
        <v>129.80000000000001</v>
      </c>
      <c r="F69" s="33">
        <f>F70+F71</f>
        <v>105</v>
      </c>
      <c r="G69" s="33">
        <f>G70+G71</f>
        <v>105</v>
      </c>
      <c r="H69" s="33"/>
      <c r="I69" s="33"/>
      <c r="J69" s="58"/>
    </row>
    <row r="70" spans="1:10" ht="15.75" x14ac:dyDescent="0.25">
      <c r="A70" s="17">
        <v>54</v>
      </c>
      <c r="B70" s="59" t="s">
        <v>9</v>
      </c>
      <c r="C70" s="37">
        <f t="shared" si="5"/>
        <v>24.8</v>
      </c>
      <c r="D70" s="33"/>
      <c r="E70" s="36">
        <f t="shared" ref="E70:G70" si="7">E73+E76+E79+E82</f>
        <v>24.8</v>
      </c>
      <c r="F70" s="37">
        <f t="shared" si="7"/>
        <v>0</v>
      </c>
      <c r="G70" s="37">
        <f t="shared" si="7"/>
        <v>0</v>
      </c>
      <c r="H70" s="37"/>
      <c r="I70" s="37"/>
      <c r="J70" s="47"/>
    </row>
    <row r="71" spans="1:10" ht="15.75" x14ac:dyDescent="0.25">
      <c r="A71" s="17">
        <v>55</v>
      </c>
      <c r="B71" s="60" t="s">
        <v>10</v>
      </c>
      <c r="C71" s="37">
        <f t="shared" si="5"/>
        <v>315</v>
      </c>
      <c r="D71" s="33"/>
      <c r="E71" s="36">
        <v>105</v>
      </c>
      <c r="F71" s="37">
        <v>105</v>
      </c>
      <c r="G71" s="37">
        <v>105</v>
      </c>
      <c r="H71" s="37"/>
      <c r="I71" s="37"/>
      <c r="J71" s="61"/>
    </row>
    <row r="72" spans="1:10" ht="83.25" customHeight="1" x14ac:dyDescent="0.25">
      <c r="A72" s="17">
        <v>56</v>
      </c>
      <c r="B72" s="44" t="s">
        <v>29</v>
      </c>
      <c r="C72" s="37">
        <f t="shared" si="5"/>
        <v>105</v>
      </c>
      <c r="D72" s="37"/>
      <c r="E72" s="32">
        <f>E73+E74</f>
        <v>45</v>
      </c>
      <c r="F72" s="33">
        <f>F73+F74</f>
        <v>30</v>
      </c>
      <c r="G72" s="33">
        <f>G73+G74</f>
        <v>30</v>
      </c>
      <c r="H72" s="33"/>
      <c r="I72" s="33"/>
      <c r="J72" s="38" t="s">
        <v>33</v>
      </c>
    </row>
    <row r="73" spans="1:10" ht="15.75" x14ac:dyDescent="0.25">
      <c r="A73" s="17">
        <v>57</v>
      </c>
      <c r="B73" s="59" t="s">
        <v>9</v>
      </c>
      <c r="C73" s="37">
        <f t="shared" si="5"/>
        <v>15</v>
      </c>
      <c r="D73" s="37"/>
      <c r="E73" s="36">
        <v>15</v>
      </c>
      <c r="F73" s="37">
        <v>0</v>
      </c>
      <c r="G73" s="37">
        <v>0</v>
      </c>
      <c r="H73" s="37"/>
      <c r="I73" s="37"/>
      <c r="J73" s="47"/>
    </row>
    <row r="74" spans="1:10" ht="15.75" x14ac:dyDescent="0.25">
      <c r="A74" s="17">
        <v>58</v>
      </c>
      <c r="B74" s="60" t="s">
        <v>10</v>
      </c>
      <c r="C74" s="37">
        <f t="shared" si="5"/>
        <v>90</v>
      </c>
      <c r="D74" s="51"/>
      <c r="E74" s="52">
        <v>30</v>
      </c>
      <c r="F74" s="51">
        <v>30</v>
      </c>
      <c r="G74" s="51">
        <v>30</v>
      </c>
      <c r="H74" s="51"/>
      <c r="I74" s="51"/>
      <c r="J74" s="61"/>
    </row>
    <row r="75" spans="1:10" ht="54" customHeight="1" x14ac:dyDescent="0.25">
      <c r="A75" s="17">
        <v>59</v>
      </c>
      <c r="B75" s="44" t="s">
        <v>30</v>
      </c>
      <c r="C75" s="37">
        <f t="shared" si="5"/>
        <v>225</v>
      </c>
      <c r="D75" s="37"/>
      <c r="E75" s="32">
        <f>E76+E77</f>
        <v>75</v>
      </c>
      <c r="F75" s="33">
        <f>F76+F77</f>
        <v>75</v>
      </c>
      <c r="G75" s="33">
        <f>G76+G77</f>
        <v>75</v>
      </c>
      <c r="H75" s="33"/>
      <c r="I75" s="33"/>
      <c r="J75" s="38"/>
    </row>
    <row r="76" spans="1:10" ht="15.75" x14ac:dyDescent="0.25">
      <c r="A76" s="17">
        <v>60</v>
      </c>
      <c r="B76" s="62" t="s">
        <v>9</v>
      </c>
      <c r="C76" s="37">
        <f t="shared" si="5"/>
        <v>0</v>
      </c>
      <c r="D76" s="37"/>
      <c r="E76" s="36">
        <v>0</v>
      </c>
      <c r="F76" s="37">
        <v>0</v>
      </c>
      <c r="G76" s="37">
        <v>0</v>
      </c>
      <c r="H76" s="37"/>
      <c r="I76" s="37"/>
      <c r="J76" s="47"/>
    </row>
    <row r="77" spans="1:10" ht="15.75" x14ac:dyDescent="0.25">
      <c r="A77" s="17">
        <v>61</v>
      </c>
      <c r="B77" s="63" t="s">
        <v>10</v>
      </c>
      <c r="C77" s="37">
        <f t="shared" si="5"/>
        <v>225</v>
      </c>
      <c r="D77" s="51"/>
      <c r="E77" s="52">
        <v>75</v>
      </c>
      <c r="F77" s="51">
        <v>75</v>
      </c>
      <c r="G77" s="51">
        <v>75</v>
      </c>
      <c r="H77" s="51"/>
      <c r="I77" s="51"/>
      <c r="J77" s="61"/>
    </row>
    <row r="78" spans="1:10" ht="111.75" customHeight="1" x14ac:dyDescent="0.25">
      <c r="A78" s="17">
        <v>62</v>
      </c>
      <c r="B78" s="44" t="s">
        <v>31</v>
      </c>
      <c r="C78" s="37">
        <f t="shared" si="5"/>
        <v>9.8000000000000007</v>
      </c>
      <c r="D78" s="37"/>
      <c r="E78" s="32">
        <f>E79+E80</f>
        <v>9.8000000000000007</v>
      </c>
      <c r="F78" s="33">
        <f>F79+F80</f>
        <v>0</v>
      </c>
      <c r="G78" s="33">
        <f>G79+G80</f>
        <v>0</v>
      </c>
      <c r="H78" s="33"/>
      <c r="I78" s="33"/>
      <c r="J78" s="38" t="s">
        <v>34</v>
      </c>
    </row>
    <row r="79" spans="1:10" ht="15.75" x14ac:dyDescent="0.25">
      <c r="A79" s="17">
        <v>63</v>
      </c>
      <c r="B79" s="62" t="s">
        <v>9</v>
      </c>
      <c r="C79" s="37">
        <f t="shared" si="5"/>
        <v>9.8000000000000007</v>
      </c>
      <c r="D79" s="37"/>
      <c r="E79" s="36">
        <v>9.8000000000000007</v>
      </c>
      <c r="F79" s="37">
        <v>0</v>
      </c>
      <c r="G79" s="37">
        <v>0</v>
      </c>
      <c r="H79" s="37"/>
      <c r="I79" s="37"/>
      <c r="J79" s="47"/>
    </row>
    <row r="80" spans="1:10" ht="15.75" x14ac:dyDescent="0.25">
      <c r="A80" s="17">
        <v>64</v>
      </c>
      <c r="B80" s="62" t="s">
        <v>10</v>
      </c>
      <c r="C80" s="37">
        <f t="shared" si="5"/>
        <v>0</v>
      </c>
      <c r="D80" s="37"/>
      <c r="E80" s="36">
        <v>0</v>
      </c>
      <c r="F80" s="37">
        <v>0</v>
      </c>
      <c r="G80" s="37">
        <v>0</v>
      </c>
      <c r="H80" s="37"/>
      <c r="I80" s="37"/>
      <c r="J80" s="64"/>
    </row>
    <row r="81" spans="1:10" ht="111.75" customHeight="1" x14ac:dyDescent="0.25">
      <c r="A81" s="17">
        <v>65</v>
      </c>
      <c r="B81" s="44" t="s">
        <v>35</v>
      </c>
      <c r="C81" s="37">
        <f t="shared" si="5"/>
        <v>0</v>
      </c>
      <c r="D81" s="37"/>
      <c r="E81" s="32">
        <f>E82+0</f>
        <v>0</v>
      </c>
      <c r="F81" s="33">
        <v>0</v>
      </c>
      <c r="G81" s="33">
        <v>0</v>
      </c>
      <c r="H81" s="33"/>
      <c r="I81" s="33"/>
      <c r="J81" s="38"/>
    </row>
    <row r="82" spans="1:10" ht="15.75" x14ac:dyDescent="0.25">
      <c r="A82" s="17">
        <v>66</v>
      </c>
      <c r="B82" s="62" t="s">
        <v>9</v>
      </c>
      <c r="C82" s="37">
        <f t="shared" si="5"/>
        <v>0</v>
      </c>
      <c r="D82" s="37"/>
      <c r="E82" s="36">
        <v>0</v>
      </c>
      <c r="F82" s="37">
        <v>0</v>
      </c>
      <c r="G82" s="37">
        <v>0</v>
      </c>
      <c r="H82" s="37"/>
      <c r="I82" s="37"/>
      <c r="J82" s="47"/>
    </row>
    <row r="83" spans="1:10" ht="15.75" x14ac:dyDescent="0.25">
      <c r="A83" s="17">
        <v>67</v>
      </c>
      <c r="B83" s="62" t="s">
        <v>10</v>
      </c>
      <c r="C83" s="37">
        <v>0</v>
      </c>
      <c r="D83" s="37"/>
      <c r="E83" s="36">
        <v>0</v>
      </c>
      <c r="F83" s="37">
        <v>0</v>
      </c>
      <c r="G83" s="37">
        <v>0</v>
      </c>
      <c r="H83" s="37"/>
      <c r="I83" s="37"/>
      <c r="J83" s="64"/>
    </row>
  </sheetData>
  <mergeCells count="11">
    <mergeCell ref="B14:I14"/>
    <mergeCell ref="B18:J18"/>
    <mergeCell ref="B49:J49"/>
    <mergeCell ref="B65:J65"/>
    <mergeCell ref="A2:J2"/>
    <mergeCell ref="A3:J3"/>
    <mergeCell ref="B4:J4"/>
    <mergeCell ref="A5:A6"/>
    <mergeCell ref="B5:B6"/>
    <mergeCell ref="C5:I5"/>
    <mergeCell ref="J5:J6"/>
  </mergeCells>
  <printOptions horizontalCentered="1"/>
  <pageMargins left="0.31527777777777799" right="0.31527777777777799" top="0.59027777777777801" bottom="0.35416666666666702" header="0.511811023622047" footer="0.511811023622047"/>
  <pageSetup paperSize="9" scale="72" fitToHeight="0" orientation="landscape" r:id="rId1"/>
  <rowBreaks count="2" manualBreakCount="2">
    <brk id="36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opLeftCell="A10" zoomScaleNormal="100" workbookViewId="0">
      <selection activeCell="P25" sqref="P25"/>
    </sheetView>
  </sheetViews>
  <sheetFormatPr defaultRowHeight="15" x14ac:dyDescent="0.25"/>
  <cols>
    <col min="1" max="1" width="6.140625" style="1" customWidth="1"/>
    <col min="2" max="2" width="46.5703125" style="2" customWidth="1"/>
    <col min="3" max="4" width="15.7109375" style="2" customWidth="1"/>
    <col min="5" max="5" width="15.140625" style="2" customWidth="1"/>
    <col min="6" max="6" width="13.5703125" style="3" customWidth="1"/>
    <col min="7" max="7" width="14" style="2" customWidth="1"/>
    <col min="8" max="8" width="13.140625" style="3" customWidth="1"/>
    <col min="9" max="9" width="13.42578125" style="3" customWidth="1"/>
    <col min="10" max="10" width="32.7109375" style="2" customWidth="1"/>
    <col min="11" max="11" width="0" hidden="1" customWidth="1"/>
  </cols>
  <sheetData>
    <row r="1" spans="1:12" ht="94.5" x14ac:dyDescent="0.25">
      <c r="A1" s="4"/>
      <c r="B1" s="5"/>
      <c r="C1" s="7"/>
      <c r="D1" s="7"/>
      <c r="E1" s="7"/>
      <c r="F1" s="8"/>
      <c r="G1" s="7"/>
      <c r="H1" s="8"/>
      <c r="I1" s="8"/>
      <c r="J1" s="9" t="s">
        <v>38</v>
      </c>
    </row>
    <row r="2" spans="1:12" ht="15.75" x14ac:dyDescent="0.25">
      <c r="A2" s="2"/>
      <c r="B2" s="112" t="s">
        <v>1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.75" x14ac:dyDescent="0.25">
      <c r="A3" s="2"/>
      <c r="B3" s="112" t="s">
        <v>2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1:12" x14ac:dyDescent="0.25">
      <c r="A4" s="10"/>
      <c r="B4" s="113"/>
      <c r="C4" s="113"/>
      <c r="D4" s="113"/>
      <c r="E4" s="113"/>
      <c r="F4" s="113"/>
      <c r="G4" s="113"/>
      <c r="H4" s="113"/>
      <c r="I4" s="113"/>
      <c r="J4" s="113"/>
    </row>
    <row r="5" spans="1:12" x14ac:dyDescent="0.25">
      <c r="A5" s="114" t="s">
        <v>3</v>
      </c>
      <c r="B5" s="115" t="s">
        <v>4</v>
      </c>
      <c r="C5" s="116" t="s">
        <v>5</v>
      </c>
      <c r="D5" s="116"/>
      <c r="E5" s="116"/>
      <c r="F5" s="116"/>
      <c r="G5" s="116"/>
      <c r="H5" s="116"/>
      <c r="I5" s="116"/>
      <c r="J5" s="115" t="s">
        <v>6</v>
      </c>
    </row>
    <row r="6" spans="1:12" x14ac:dyDescent="0.25">
      <c r="A6" s="114"/>
      <c r="B6" s="115"/>
      <c r="C6" s="13" t="s">
        <v>7</v>
      </c>
      <c r="D6" s="13">
        <v>2022</v>
      </c>
      <c r="E6" s="13">
        <v>2023</v>
      </c>
      <c r="F6" s="14">
        <v>2024</v>
      </c>
      <c r="G6" s="14">
        <v>2025</v>
      </c>
      <c r="H6" s="14">
        <v>2026</v>
      </c>
      <c r="I6" s="14">
        <v>2027</v>
      </c>
      <c r="J6" s="115"/>
    </row>
    <row r="7" spans="1:12" x14ac:dyDescent="0.25">
      <c r="A7" s="66">
        <v>1</v>
      </c>
      <c r="B7" s="67">
        <v>2</v>
      </c>
      <c r="C7" s="67">
        <v>3</v>
      </c>
      <c r="D7" s="67">
        <v>4</v>
      </c>
      <c r="E7" s="67">
        <v>5</v>
      </c>
      <c r="F7" s="16">
        <v>6</v>
      </c>
      <c r="G7" s="67">
        <v>7</v>
      </c>
      <c r="H7" s="16">
        <v>8</v>
      </c>
      <c r="I7" s="16">
        <v>9</v>
      </c>
      <c r="J7" s="67">
        <v>10</v>
      </c>
    </row>
    <row r="8" spans="1:12" ht="31.5" x14ac:dyDescent="0.25">
      <c r="A8" s="17">
        <v>1</v>
      </c>
      <c r="B8" s="18" t="s">
        <v>8</v>
      </c>
      <c r="C8" s="19">
        <f t="shared" ref="C8:C13" si="0">E8+F8+G8+H8+I8+D8</f>
        <v>34500.5</v>
      </c>
      <c r="D8" s="20">
        <f>D9+D10</f>
        <v>6216</v>
      </c>
      <c r="E8" s="21">
        <f>E9+E10</f>
        <v>6978.5</v>
      </c>
      <c r="F8" s="20">
        <f>F9+F10</f>
        <v>7654</v>
      </c>
      <c r="G8" s="21">
        <f>G9+G10</f>
        <v>6826</v>
      </c>
      <c r="H8" s="21">
        <f>H9+H10</f>
        <v>6826</v>
      </c>
      <c r="I8" s="21"/>
      <c r="J8" s="22"/>
    </row>
    <row r="9" spans="1:12" ht="15.75" x14ac:dyDescent="0.25">
      <c r="A9" s="17">
        <v>2</v>
      </c>
      <c r="B9" s="23" t="s">
        <v>9</v>
      </c>
      <c r="C9" s="19">
        <f t="shared" si="0"/>
        <v>548.6</v>
      </c>
      <c r="D9" s="20">
        <v>157</v>
      </c>
      <c r="E9" s="21">
        <f>E12</f>
        <v>250.5</v>
      </c>
      <c r="F9" s="20">
        <f>27.2+95.2+18.7</f>
        <v>141.1</v>
      </c>
      <c r="G9" s="21">
        <v>0</v>
      </c>
      <c r="H9" s="21">
        <v>0</v>
      </c>
      <c r="I9" s="21"/>
      <c r="J9" s="22"/>
    </row>
    <row r="10" spans="1:12" ht="15.75" x14ac:dyDescent="0.25">
      <c r="A10" s="17">
        <v>3</v>
      </c>
      <c r="B10" s="24" t="s">
        <v>10</v>
      </c>
      <c r="C10" s="19">
        <f t="shared" si="0"/>
        <v>33951.9</v>
      </c>
      <c r="D10" s="20">
        <v>6059</v>
      </c>
      <c r="E10" s="21">
        <f>500+6228</f>
        <v>6728</v>
      </c>
      <c r="F10" s="20">
        <f>6967.1-F9+686.9</f>
        <v>7512.9</v>
      </c>
      <c r="G10" s="21">
        <v>6826</v>
      </c>
      <c r="H10" s="21">
        <v>6826</v>
      </c>
      <c r="I10" s="21"/>
      <c r="J10" s="22"/>
    </row>
    <row r="11" spans="1:12" ht="15.75" x14ac:dyDescent="0.25">
      <c r="A11" s="17">
        <v>4</v>
      </c>
      <c r="B11" s="25" t="s">
        <v>11</v>
      </c>
      <c r="C11" s="19">
        <f t="shared" si="0"/>
        <v>34500.5</v>
      </c>
      <c r="D11" s="20">
        <f>D12+D13</f>
        <v>6216</v>
      </c>
      <c r="E11" s="21">
        <f>E12+E13</f>
        <v>6978.5</v>
      </c>
      <c r="F11" s="20">
        <f>F12+F13</f>
        <v>7654</v>
      </c>
      <c r="G11" s="21">
        <f>G12+G13</f>
        <v>6826</v>
      </c>
      <c r="H11" s="21">
        <f>H12+H13</f>
        <v>6826</v>
      </c>
      <c r="I11" s="21"/>
      <c r="J11" s="22"/>
    </row>
    <row r="12" spans="1:12" ht="15.75" x14ac:dyDescent="0.25">
      <c r="A12" s="17">
        <v>5</v>
      </c>
      <c r="B12" s="26" t="s">
        <v>9</v>
      </c>
      <c r="C12" s="19">
        <f t="shared" si="0"/>
        <v>548.6</v>
      </c>
      <c r="D12" s="20">
        <v>157</v>
      </c>
      <c r="E12" s="21">
        <f>E16+E67</f>
        <v>250.5</v>
      </c>
      <c r="F12" s="20">
        <f>F9</f>
        <v>141.1</v>
      </c>
      <c r="G12" s="21"/>
      <c r="H12" s="21"/>
      <c r="I12" s="21"/>
      <c r="J12" s="22"/>
    </row>
    <row r="13" spans="1:12" ht="16.5" thickBot="1" x14ac:dyDescent="0.3">
      <c r="A13" s="17">
        <v>6</v>
      </c>
      <c r="B13" s="27" t="s">
        <v>10</v>
      </c>
      <c r="C13" s="19">
        <f t="shared" si="0"/>
        <v>33951.9</v>
      </c>
      <c r="D13" s="28">
        <v>6059</v>
      </c>
      <c r="E13" s="21">
        <f>500+6228</f>
        <v>6728</v>
      </c>
      <c r="F13" s="20">
        <f>F10</f>
        <v>7512.9</v>
      </c>
      <c r="G13" s="21">
        <v>6826</v>
      </c>
      <c r="H13" s="21">
        <v>6826</v>
      </c>
      <c r="I13" s="21"/>
      <c r="J13" s="29"/>
    </row>
    <row r="14" spans="1:12" ht="16.5" thickBot="1" x14ac:dyDescent="0.3">
      <c r="A14" s="17">
        <v>7</v>
      </c>
      <c r="B14" s="109" t="s">
        <v>12</v>
      </c>
      <c r="C14" s="109"/>
      <c r="D14" s="109"/>
      <c r="E14" s="109"/>
      <c r="F14" s="109"/>
      <c r="G14" s="109"/>
      <c r="H14" s="109"/>
      <c r="I14" s="109"/>
      <c r="J14" s="30"/>
    </row>
    <row r="15" spans="1:12" ht="47.25" x14ac:dyDescent="0.25">
      <c r="A15" s="17">
        <v>8</v>
      </c>
      <c r="B15" s="31" t="s">
        <v>13</v>
      </c>
      <c r="C15" s="19">
        <f>E15+F15+G15+H15+I15+D15</f>
        <v>34043.5</v>
      </c>
      <c r="D15" s="20">
        <f>D16+D17</f>
        <v>6216</v>
      </c>
      <c r="E15" s="32">
        <f>E16+E17</f>
        <v>6848.7</v>
      </c>
      <c r="F15" s="33">
        <f>F16+F17</f>
        <v>7526.7999999999993</v>
      </c>
      <c r="G15" s="33">
        <f>G16+G17</f>
        <v>6726</v>
      </c>
      <c r="H15" s="33">
        <f>H16+H17</f>
        <v>6726</v>
      </c>
      <c r="I15" s="33"/>
      <c r="J15" s="34"/>
      <c r="L15" s="68"/>
    </row>
    <row r="16" spans="1:12" ht="15.75" x14ac:dyDescent="0.25">
      <c r="A16" s="17">
        <v>9</v>
      </c>
      <c r="B16" s="35" t="s">
        <v>9</v>
      </c>
      <c r="C16" s="19">
        <f>E16+F16+G16+H16+I16+D16</f>
        <v>496.6</v>
      </c>
      <c r="D16" s="20">
        <f>D20+D51</f>
        <v>157</v>
      </c>
      <c r="E16" s="36">
        <f>E35+E38+E26+E44</f>
        <v>225.7</v>
      </c>
      <c r="F16" s="36">
        <f>F35+F38+F26+F44</f>
        <v>113.9</v>
      </c>
      <c r="G16" s="36">
        <f>G35+G38+G26+G44</f>
        <v>0</v>
      </c>
      <c r="H16" s="36">
        <f>H35+H38+H26+H44</f>
        <v>0</v>
      </c>
      <c r="I16" s="37"/>
      <c r="J16" s="38"/>
    </row>
    <row r="17" spans="1:14" ht="15.75" x14ac:dyDescent="0.25">
      <c r="A17" s="17">
        <v>10</v>
      </c>
      <c r="B17" s="35" t="s">
        <v>10</v>
      </c>
      <c r="C17" s="19">
        <f>E17+F17+G17+H17+I17+D17</f>
        <v>33546.9</v>
      </c>
      <c r="D17" s="20">
        <f>D21+D52</f>
        <v>6059</v>
      </c>
      <c r="E17" s="36">
        <f>500+6228-30-50-25</f>
        <v>6623</v>
      </c>
      <c r="F17" s="20">
        <f>F13-F68</f>
        <v>7412.9</v>
      </c>
      <c r="G17" s="20">
        <f>G13-G68</f>
        <v>6726</v>
      </c>
      <c r="H17" s="20">
        <f>H13-H68</f>
        <v>6726</v>
      </c>
      <c r="I17" s="20"/>
      <c r="J17" s="38"/>
    </row>
    <row r="18" spans="1:14" ht="15.75" x14ac:dyDescent="0.25">
      <c r="A18" s="17">
        <v>11</v>
      </c>
      <c r="B18" s="110" t="s">
        <v>11</v>
      </c>
      <c r="C18" s="110"/>
      <c r="D18" s="110"/>
      <c r="E18" s="110"/>
      <c r="F18" s="110"/>
      <c r="G18" s="110"/>
      <c r="H18" s="110"/>
      <c r="I18" s="110"/>
      <c r="J18" s="110"/>
    </row>
    <row r="19" spans="1:14" ht="31.5" x14ac:dyDescent="0.25">
      <c r="A19" s="17">
        <v>12</v>
      </c>
      <c r="B19" s="40" t="s">
        <v>14</v>
      </c>
      <c r="C19" s="19">
        <f t="shared" ref="C19:C27" si="1">E19+F19+G19+H19+I19+D19</f>
        <v>33737.199999999997</v>
      </c>
      <c r="D19" s="37">
        <f>D20+D21</f>
        <v>6023.6</v>
      </c>
      <c r="E19" s="32">
        <f>E20+E21</f>
        <v>6848.7</v>
      </c>
      <c r="F19" s="33">
        <f>F20+F21</f>
        <v>7412.9</v>
      </c>
      <c r="G19" s="33">
        <f>G20+G21</f>
        <v>6726</v>
      </c>
      <c r="H19" s="33">
        <f>H20+H21</f>
        <v>6726</v>
      </c>
      <c r="I19" s="33"/>
      <c r="J19" s="65"/>
    </row>
    <row r="20" spans="1:14" ht="15.75" x14ac:dyDescent="0.25">
      <c r="A20" s="17">
        <v>13</v>
      </c>
      <c r="B20" s="41" t="s">
        <v>9</v>
      </c>
      <c r="C20" s="19">
        <f t="shared" si="1"/>
        <v>315.29999999999995</v>
      </c>
      <c r="D20" s="37">
        <f>+D35+D38+D23</f>
        <v>89.59999999999998</v>
      </c>
      <c r="E20" s="36">
        <f>E16</f>
        <v>225.7</v>
      </c>
      <c r="F20" s="37">
        <f>F23+F82</f>
        <v>0</v>
      </c>
      <c r="G20" s="37">
        <f>G23</f>
        <v>0</v>
      </c>
      <c r="H20" s="37">
        <f>H23</f>
        <v>0</v>
      </c>
      <c r="I20" s="37"/>
      <c r="J20" s="42"/>
    </row>
    <row r="21" spans="1:14" ht="15.75" x14ac:dyDescent="0.25">
      <c r="A21" s="17">
        <v>14</v>
      </c>
      <c r="B21" s="43" t="s">
        <v>10</v>
      </c>
      <c r="C21" s="19">
        <f t="shared" si="1"/>
        <v>33421.9</v>
      </c>
      <c r="D21" s="37">
        <f>D24+D36+D39</f>
        <v>5934</v>
      </c>
      <c r="E21" s="36">
        <f>E17</f>
        <v>6623</v>
      </c>
      <c r="F21" s="37">
        <f>F17</f>
        <v>7412.9</v>
      </c>
      <c r="G21" s="37">
        <f>G17</f>
        <v>6726</v>
      </c>
      <c r="H21" s="37">
        <f>H17</f>
        <v>6726</v>
      </c>
      <c r="I21" s="37"/>
      <c r="J21" s="65"/>
    </row>
    <row r="22" spans="1:14" ht="47.25" x14ac:dyDescent="0.25">
      <c r="A22" s="17">
        <v>15</v>
      </c>
      <c r="B22" s="44" t="s">
        <v>15</v>
      </c>
      <c r="C22" s="19">
        <f t="shared" si="1"/>
        <v>30148.7</v>
      </c>
      <c r="D22" s="37">
        <f>D23+D24</f>
        <v>5830.8</v>
      </c>
      <c r="E22" s="32">
        <f>E23+E24</f>
        <v>6483</v>
      </c>
      <c r="F22" s="33">
        <f>F23+F24</f>
        <v>7262.9</v>
      </c>
      <c r="G22" s="33">
        <f>G23+G24</f>
        <v>5286</v>
      </c>
      <c r="H22" s="33">
        <f>H23+H24</f>
        <v>5286</v>
      </c>
      <c r="I22" s="33"/>
      <c r="J22" s="45" t="s">
        <v>16</v>
      </c>
      <c r="N22" s="68"/>
    </row>
    <row r="23" spans="1:14" ht="15.75" x14ac:dyDescent="0.25">
      <c r="A23" s="17">
        <v>16</v>
      </c>
      <c r="B23" s="35" t="s">
        <v>9</v>
      </c>
      <c r="C23" s="19">
        <f t="shared" si="1"/>
        <v>21.799999999999983</v>
      </c>
      <c r="D23" s="37">
        <f>21.8+135.2-D35-D38-D51</f>
        <v>21.799999999999983</v>
      </c>
      <c r="E23" s="36">
        <v>0</v>
      </c>
      <c r="F23" s="37">
        <v>0</v>
      </c>
      <c r="G23" s="37">
        <v>0</v>
      </c>
      <c r="H23" s="37">
        <v>0</v>
      </c>
      <c r="I23" s="37"/>
      <c r="J23" s="46"/>
    </row>
    <row r="24" spans="1:14" ht="15.75" x14ac:dyDescent="0.25">
      <c r="A24" s="17">
        <v>17</v>
      </c>
      <c r="B24" s="35" t="s">
        <v>10</v>
      </c>
      <c r="C24" s="19">
        <f t="shared" si="1"/>
        <v>30126.9</v>
      </c>
      <c r="D24" s="37">
        <f>D27</f>
        <v>5809</v>
      </c>
      <c r="E24" s="36">
        <f>6123-140+500</f>
        <v>6483</v>
      </c>
      <c r="F24" s="37">
        <v>7262.9</v>
      </c>
      <c r="G24" s="37">
        <f>5426-140</f>
        <v>5286</v>
      </c>
      <c r="H24" s="37">
        <f>5426-140</f>
        <v>5286</v>
      </c>
      <c r="I24" s="37"/>
      <c r="J24" s="47"/>
      <c r="M24" s="68"/>
      <c r="N24" s="68">
        <f>F19-N22</f>
        <v>7412.9</v>
      </c>
    </row>
    <row r="25" spans="1:14" ht="31.5" x14ac:dyDescent="0.25">
      <c r="A25" s="17">
        <v>18</v>
      </c>
      <c r="B25" s="44" t="s">
        <v>17</v>
      </c>
      <c r="C25" s="19">
        <f t="shared" si="1"/>
        <v>30148.7</v>
      </c>
      <c r="D25" s="37">
        <f>D26+D27</f>
        <v>5830.8</v>
      </c>
      <c r="E25" s="32">
        <f>E26+E27</f>
        <v>6483</v>
      </c>
      <c r="F25" s="33">
        <f>F26+F27</f>
        <v>7262.9</v>
      </c>
      <c r="G25" s="33">
        <f>G26+G27</f>
        <v>5286</v>
      </c>
      <c r="H25" s="33">
        <f>H26+H27</f>
        <v>5286</v>
      </c>
      <c r="I25" s="33"/>
      <c r="J25" s="38" t="s">
        <v>18</v>
      </c>
    </row>
    <row r="26" spans="1:14" ht="15.75" x14ac:dyDescent="0.25">
      <c r="A26" s="17">
        <v>19</v>
      </c>
      <c r="B26" s="35" t="s">
        <v>9</v>
      </c>
      <c r="C26" s="19">
        <f t="shared" si="1"/>
        <v>21.8</v>
      </c>
      <c r="D26" s="37">
        <v>21.8</v>
      </c>
      <c r="E26" s="36">
        <v>0</v>
      </c>
      <c r="F26" s="37">
        <f t="shared" ref="F26:G27" si="2">F23</f>
        <v>0</v>
      </c>
      <c r="G26" s="37">
        <f t="shared" si="2"/>
        <v>0</v>
      </c>
      <c r="H26" s="37">
        <f t="shared" ref="H26" si="3">H23</f>
        <v>0</v>
      </c>
      <c r="I26" s="37"/>
      <c r="J26" s="47"/>
    </row>
    <row r="27" spans="1:14" ht="15.75" x14ac:dyDescent="0.25">
      <c r="A27" s="17">
        <v>20</v>
      </c>
      <c r="B27" s="35" t="s">
        <v>10</v>
      </c>
      <c r="C27" s="19">
        <f t="shared" si="1"/>
        <v>30126.9</v>
      </c>
      <c r="D27" s="37">
        <f>5809</f>
        <v>5809</v>
      </c>
      <c r="E27" s="36">
        <f>E24</f>
        <v>6483</v>
      </c>
      <c r="F27" s="37">
        <f>F24</f>
        <v>7262.9</v>
      </c>
      <c r="G27" s="37">
        <f t="shared" si="2"/>
        <v>5286</v>
      </c>
      <c r="H27" s="37">
        <f t="shared" ref="H27" si="4">H24</f>
        <v>5286</v>
      </c>
      <c r="I27" s="37"/>
      <c r="J27" s="47"/>
    </row>
    <row r="28" spans="1:14" ht="47.25" x14ac:dyDescent="0.25">
      <c r="A28" s="17">
        <v>21</v>
      </c>
      <c r="B28" s="48" t="s">
        <v>19</v>
      </c>
      <c r="C28" s="37">
        <f t="shared" ref="C28:C33" si="5">E28+F28+G28+H28+I28</f>
        <v>0</v>
      </c>
      <c r="D28" s="37"/>
      <c r="E28" s="36">
        <f>E29+E30</f>
        <v>0</v>
      </c>
      <c r="F28" s="37">
        <f>F29+F30</f>
        <v>0</v>
      </c>
      <c r="G28" s="37">
        <f>G29+G30</f>
        <v>0</v>
      </c>
      <c r="H28" s="37">
        <f>H29+H30</f>
        <v>0</v>
      </c>
      <c r="I28" s="37"/>
      <c r="J28" s="47" t="s">
        <v>20</v>
      </c>
    </row>
    <row r="29" spans="1:14" ht="15.75" x14ac:dyDescent="0.25">
      <c r="A29" s="17">
        <v>22</v>
      </c>
      <c r="B29" s="49" t="s">
        <v>9</v>
      </c>
      <c r="C29" s="37">
        <f t="shared" si="5"/>
        <v>0</v>
      </c>
      <c r="D29" s="37"/>
      <c r="E29" s="36">
        <v>0</v>
      </c>
      <c r="F29" s="37">
        <v>0</v>
      </c>
      <c r="G29" s="37">
        <v>0</v>
      </c>
      <c r="H29" s="37">
        <v>0</v>
      </c>
      <c r="I29" s="37"/>
      <c r="J29" s="47"/>
    </row>
    <row r="30" spans="1:14" ht="15.75" x14ac:dyDescent="0.25">
      <c r="A30" s="17">
        <v>23</v>
      </c>
      <c r="B30" s="50" t="s">
        <v>10</v>
      </c>
      <c r="C30" s="37">
        <f t="shared" si="5"/>
        <v>0</v>
      </c>
      <c r="D30" s="51"/>
      <c r="E30" s="52">
        <v>0</v>
      </c>
      <c r="F30" s="51">
        <v>0</v>
      </c>
      <c r="G30" s="51">
        <v>0</v>
      </c>
      <c r="H30" s="51">
        <v>0</v>
      </c>
      <c r="I30" s="51"/>
      <c r="J30" s="53"/>
    </row>
    <row r="31" spans="1:14" ht="31.5" x14ac:dyDescent="0.25">
      <c r="A31" s="17">
        <v>24</v>
      </c>
      <c r="B31" s="48" t="s">
        <v>21</v>
      </c>
      <c r="C31" s="37">
        <f t="shared" si="5"/>
        <v>0</v>
      </c>
      <c r="D31" s="37"/>
      <c r="E31" s="36">
        <f>E32+E33</f>
        <v>0</v>
      </c>
      <c r="F31" s="37">
        <v>0</v>
      </c>
      <c r="G31" s="37">
        <f>G32+G33</f>
        <v>0</v>
      </c>
      <c r="H31" s="37">
        <f>H32+H33</f>
        <v>0</v>
      </c>
      <c r="I31" s="37"/>
      <c r="J31" s="47" t="s">
        <v>20</v>
      </c>
    </row>
    <row r="32" spans="1:14" ht="15.75" x14ac:dyDescent="0.25">
      <c r="A32" s="17">
        <v>25</v>
      </c>
      <c r="B32" s="49" t="s">
        <v>9</v>
      </c>
      <c r="C32" s="37">
        <f t="shared" si="5"/>
        <v>0</v>
      </c>
      <c r="D32" s="37"/>
      <c r="E32" s="36">
        <v>0</v>
      </c>
      <c r="F32" s="37">
        <v>0</v>
      </c>
      <c r="G32" s="37">
        <v>0</v>
      </c>
      <c r="H32" s="37">
        <v>0</v>
      </c>
      <c r="I32" s="37"/>
      <c r="J32" s="47"/>
    </row>
    <row r="33" spans="1:10" ht="15.75" x14ac:dyDescent="0.25">
      <c r="A33" s="17">
        <v>26</v>
      </c>
      <c r="B33" s="50" t="s">
        <v>10</v>
      </c>
      <c r="C33" s="37">
        <f t="shared" si="5"/>
        <v>0</v>
      </c>
      <c r="D33" s="51"/>
      <c r="E33" s="52">
        <v>0</v>
      </c>
      <c r="F33" s="51">
        <v>0</v>
      </c>
      <c r="G33" s="51">
        <v>0</v>
      </c>
      <c r="H33" s="51">
        <v>0</v>
      </c>
      <c r="I33" s="51"/>
      <c r="J33" s="53"/>
    </row>
    <row r="34" spans="1:10" ht="78.75" x14ac:dyDescent="0.25">
      <c r="A34" s="17">
        <v>27</v>
      </c>
      <c r="B34" s="48" t="s">
        <v>22</v>
      </c>
      <c r="C34" s="19">
        <f>E34+F34+G34+H34+I34+D34</f>
        <v>779.1</v>
      </c>
      <c r="D34" s="37">
        <f>D35+D36</f>
        <v>148.9</v>
      </c>
      <c r="E34" s="36">
        <f>E35+E36</f>
        <v>235</v>
      </c>
      <c r="F34" s="37">
        <f>F35+F36</f>
        <v>195.2</v>
      </c>
      <c r="G34" s="37">
        <f>G35+G36</f>
        <v>100</v>
      </c>
      <c r="H34" s="37">
        <f>H35+H36</f>
        <v>100</v>
      </c>
      <c r="I34" s="37"/>
      <c r="J34" s="47" t="s">
        <v>23</v>
      </c>
    </row>
    <row r="35" spans="1:10" ht="15.75" x14ac:dyDescent="0.25">
      <c r="A35" s="17">
        <v>28</v>
      </c>
      <c r="B35" s="49" t="s">
        <v>9</v>
      </c>
      <c r="C35" s="19">
        <f>E35+F35+G35+H35+I35+D35</f>
        <v>279.09999999999997</v>
      </c>
      <c r="D35" s="37">
        <v>48.9</v>
      </c>
      <c r="E35" s="36">
        <v>135</v>
      </c>
      <c r="F35" s="37">
        <v>95.2</v>
      </c>
      <c r="G35" s="37">
        <v>0</v>
      </c>
      <c r="H35" s="37">
        <v>0</v>
      </c>
      <c r="I35" s="37"/>
      <c r="J35" s="47"/>
    </row>
    <row r="36" spans="1:10" ht="15.75" x14ac:dyDescent="0.25">
      <c r="A36" s="17">
        <v>29</v>
      </c>
      <c r="B36" s="49" t="s">
        <v>10</v>
      </c>
      <c r="C36" s="19">
        <f>E36+F36+G36+H36+I36+D36</f>
        <v>500</v>
      </c>
      <c r="D36" s="37">
        <v>100</v>
      </c>
      <c r="E36" s="36">
        <v>100</v>
      </c>
      <c r="F36" s="37">
        <v>100</v>
      </c>
      <c r="G36" s="37">
        <v>100</v>
      </c>
      <c r="H36" s="37">
        <v>100</v>
      </c>
      <c r="I36" s="37"/>
      <c r="J36" s="47"/>
    </row>
    <row r="37" spans="1:10" ht="94.5" x14ac:dyDescent="0.25">
      <c r="A37" s="17">
        <v>30</v>
      </c>
      <c r="B37" s="48" t="s">
        <v>24</v>
      </c>
      <c r="C37" s="19">
        <f>E37+F37+G37+H37+I37+D37</f>
        <v>127.6</v>
      </c>
      <c r="D37" s="37">
        <f>D38+D39</f>
        <v>43.9</v>
      </c>
      <c r="E37" s="36">
        <f>E38+E39</f>
        <v>65</v>
      </c>
      <c r="F37" s="37">
        <f>F38+F40</f>
        <v>18.7</v>
      </c>
      <c r="G37" s="37">
        <f>G38+G40</f>
        <v>0</v>
      </c>
      <c r="H37" s="37">
        <f>H38+H40</f>
        <v>0</v>
      </c>
      <c r="I37" s="37"/>
      <c r="J37" s="47" t="s">
        <v>25</v>
      </c>
    </row>
    <row r="38" spans="1:10" ht="15.75" x14ac:dyDescent="0.25">
      <c r="A38" s="17">
        <v>31</v>
      </c>
      <c r="B38" s="49" t="s">
        <v>9</v>
      </c>
      <c r="C38" s="19">
        <f>E38+F38+G38+H38+I38+D38</f>
        <v>62.6</v>
      </c>
      <c r="D38" s="37">
        <v>18.899999999999999</v>
      </c>
      <c r="E38" s="36">
        <v>25</v>
      </c>
      <c r="F38" s="37">
        <v>18.7</v>
      </c>
      <c r="G38" s="37">
        <v>0</v>
      </c>
      <c r="H38" s="37">
        <v>0</v>
      </c>
      <c r="I38" s="37"/>
      <c r="J38" s="47"/>
    </row>
    <row r="39" spans="1:10" ht="15.75" x14ac:dyDescent="0.25">
      <c r="A39" s="17">
        <v>32</v>
      </c>
      <c r="B39" s="50" t="s">
        <v>10</v>
      </c>
      <c r="C39" s="19">
        <v>145</v>
      </c>
      <c r="D39" s="51">
        <v>25</v>
      </c>
      <c r="E39" s="52">
        <v>40</v>
      </c>
      <c r="F39" s="51">
        <v>50</v>
      </c>
      <c r="G39" s="51">
        <v>50</v>
      </c>
      <c r="H39" s="51">
        <v>50</v>
      </c>
      <c r="I39" s="51"/>
      <c r="J39" s="53"/>
    </row>
    <row r="40" spans="1:10" ht="63" x14ac:dyDescent="0.25">
      <c r="A40" s="17">
        <v>33</v>
      </c>
      <c r="B40" s="54" t="s">
        <v>26</v>
      </c>
      <c r="C40" s="19">
        <v>0</v>
      </c>
      <c r="D40" s="51">
        <v>0</v>
      </c>
      <c r="E40" s="52">
        <v>0</v>
      </c>
      <c r="F40" s="51">
        <v>0</v>
      </c>
      <c r="G40" s="51">
        <v>0</v>
      </c>
      <c r="H40" s="51">
        <v>0</v>
      </c>
      <c r="I40" s="51"/>
      <c r="J40" s="55">
        <v>8</v>
      </c>
    </row>
    <row r="41" spans="1:10" ht="15.75" x14ac:dyDescent="0.25">
      <c r="A41" s="17">
        <v>34</v>
      </c>
      <c r="B41" s="49" t="s">
        <v>9</v>
      </c>
      <c r="C41" s="19">
        <v>0</v>
      </c>
      <c r="D41" s="51">
        <v>0</v>
      </c>
      <c r="E41" s="52">
        <v>0</v>
      </c>
      <c r="F41" s="51">
        <v>0</v>
      </c>
      <c r="G41" s="51">
        <v>0</v>
      </c>
      <c r="H41" s="51">
        <v>0</v>
      </c>
      <c r="I41" s="51"/>
      <c r="J41" s="53"/>
    </row>
    <row r="42" spans="1:10" ht="15.75" x14ac:dyDescent="0.25">
      <c r="A42" s="17">
        <v>35</v>
      </c>
      <c r="B42" s="50" t="s">
        <v>10</v>
      </c>
      <c r="C42" s="19">
        <v>0</v>
      </c>
      <c r="D42" s="51">
        <v>0</v>
      </c>
      <c r="E42" s="52">
        <v>0</v>
      </c>
      <c r="F42" s="51">
        <v>0</v>
      </c>
      <c r="G42" s="51">
        <v>0</v>
      </c>
      <c r="H42" s="51">
        <v>0</v>
      </c>
      <c r="I42" s="51"/>
      <c r="J42" s="53"/>
    </row>
    <row r="43" spans="1:10" ht="141.75" x14ac:dyDescent="0.25">
      <c r="A43" s="17">
        <v>36</v>
      </c>
      <c r="B43" s="54" t="s">
        <v>36</v>
      </c>
      <c r="C43" s="19">
        <f t="shared" ref="C43:H43" si="6">C44+C45</f>
        <v>65.7</v>
      </c>
      <c r="D43" s="19">
        <f t="shared" si="6"/>
        <v>0</v>
      </c>
      <c r="E43" s="56">
        <f t="shared" si="6"/>
        <v>65.7</v>
      </c>
      <c r="F43" s="19">
        <f t="shared" si="6"/>
        <v>0</v>
      </c>
      <c r="G43" s="19">
        <f t="shared" si="6"/>
        <v>0</v>
      </c>
      <c r="H43" s="19">
        <f t="shared" si="6"/>
        <v>0</v>
      </c>
      <c r="I43" s="51"/>
      <c r="J43" s="55">
        <v>16</v>
      </c>
    </row>
    <row r="44" spans="1:10" ht="15.75" x14ac:dyDescent="0.25">
      <c r="A44" s="17">
        <v>37</v>
      </c>
      <c r="B44" s="49" t="s">
        <v>9</v>
      </c>
      <c r="C44" s="19">
        <v>65.7</v>
      </c>
      <c r="D44" s="51">
        <v>0</v>
      </c>
      <c r="E44" s="52">
        <v>65.7</v>
      </c>
      <c r="F44" s="51">
        <v>0</v>
      </c>
      <c r="G44" s="51">
        <v>0</v>
      </c>
      <c r="H44" s="51">
        <v>0</v>
      </c>
      <c r="I44" s="51"/>
      <c r="J44" s="53"/>
    </row>
    <row r="45" spans="1:10" ht="15.75" x14ac:dyDescent="0.25">
      <c r="A45" s="17">
        <v>38</v>
      </c>
      <c r="B45" s="50" t="s">
        <v>10</v>
      </c>
      <c r="C45" s="19">
        <v>0</v>
      </c>
      <c r="D45" s="51">
        <v>0</v>
      </c>
      <c r="E45" s="52">
        <v>0</v>
      </c>
      <c r="F45" s="51">
        <v>0</v>
      </c>
      <c r="G45" s="51">
        <v>0</v>
      </c>
      <c r="H45" s="51">
        <v>0</v>
      </c>
      <c r="I45" s="51"/>
      <c r="J45" s="53"/>
    </row>
    <row r="46" spans="1:10" ht="47.25" x14ac:dyDescent="0.25">
      <c r="A46" s="17">
        <v>39</v>
      </c>
      <c r="B46" s="54" t="s">
        <v>37</v>
      </c>
      <c r="C46" s="19">
        <f t="shared" ref="C46:H46" si="7">C47+C48</f>
        <v>0</v>
      </c>
      <c r="D46" s="19">
        <f t="shared" si="7"/>
        <v>0</v>
      </c>
      <c r="E46" s="56">
        <f t="shared" si="7"/>
        <v>0</v>
      </c>
      <c r="F46" s="19">
        <f t="shared" si="7"/>
        <v>0</v>
      </c>
      <c r="G46" s="19">
        <f t="shared" si="7"/>
        <v>0</v>
      </c>
      <c r="H46" s="19">
        <f t="shared" si="7"/>
        <v>0</v>
      </c>
      <c r="I46" s="51"/>
      <c r="J46" s="55">
        <v>16</v>
      </c>
    </row>
    <row r="47" spans="1:10" ht="15.75" x14ac:dyDescent="0.25">
      <c r="A47" s="17">
        <v>40</v>
      </c>
      <c r="B47" s="49" t="s">
        <v>9</v>
      </c>
      <c r="C47" s="19">
        <v>0</v>
      </c>
      <c r="D47" s="51">
        <v>0</v>
      </c>
      <c r="E47" s="52">
        <v>0</v>
      </c>
      <c r="F47" s="51">
        <v>0</v>
      </c>
      <c r="G47" s="51">
        <v>0</v>
      </c>
      <c r="H47" s="51">
        <v>0</v>
      </c>
      <c r="I47" s="51"/>
      <c r="J47" s="53"/>
    </row>
    <row r="48" spans="1:10" ht="15.75" x14ac:dyDescent="0.25">
      <c r="A48" s="17">
        <v>41</v>
      </c>
      <c r="B48" s="50" t="s">
        <v>10</v>
      </c>
      <c r="C48" s="19">
        <v>0</v>
      </c>
      <c r="D48" s="51">
        <v>0</v>
      </c>
      <c r="E48" s="52">
        <v>0</v>
      </c>
      <c r="F48" s="51">
        <v>0</v>
      </c>
      <c r="G48" s="51">
        <v>0</v>
      </c>
      <c r="H48" s="51">
        <v>0</v>
      </c>
      <c r="I48" s="51"/>
      <c r="J48" s="53"/>
    </row>
    <row r="49" spans="1:10" ht="15.75" x14ac:dyDescent="0.25">
      <c r="A49" s="17">
        <v>42</v>
      </c>
      <c r="B49" s="111" t="s">
        <v>27</v>
      </c>
      <c r="C49" s="111"/>
      <c r="D49" s="111"/>
      <c r="E49" s="111"/>
      <c r="F49" s="111"/>
      <c r="G49" s="111"/>
      <c r="H49" s="111"/>
      <c r="I49" s="111"/>
      <c r="J49" s="111"/>
    </row>
    <row r="50" spans="1:10" s="78" customFormat="1" ht="47.25" x14ac:dyDescent="0.25">
      <c r="A50" s="72">
        <v>43</v>
      </c>
      <c r="B50" s="73" t="s">
        <v>13</v>
      </c>
      <c r="C50" s="74">
        <f t="shared" ref="C50:C64" si="8">E50+F50+G50+H50+I50+D50</f>
        <v>192.4</v>
      </c>
      <c r="D50" s="75">
        <f>D56+D59+D62</f>
        <v>192.4</v>
      </c>
      <c r="E50" s="76">
        <f>E56+E59+E62</f>
        <v>0</v>
      </c>
      <c r="F50" s="75">
        <f>F56+F59+F62</f>
        <v>0</v>
      </c>
      <c r="G50" s="75">
        <f>G56+G59+G62</f>
        <v>0</v>
      </c>
      <c r="H50" s="75">
        <f>H56+H59+H62</f>
        <v>0</v>
      </c>
      <c r="I50" s="75"/>
      <c r="J50" s="77"/>
    </row>
    <row r="51" spans="1:10" s="78" customFormat="1" ht="15.75" x14ac:dyDescent="0.25">
      <c r="A51" s="72">
        <v>44</v>
      </c>
      <c r="B51" s="79" t="s">
        <v>9</v>
      </c>
      <c r="C51" s="74">
        <f t="shared" si="8"/>
        <v>67.400000000000006</v>
      </c>
      <c r="D51" s="75">
        <f>D57+D60+D63</f>
        <v>67.400000000000006</v>
      </c>
      <c r="E51" s="80">
        <v>0</v>
      </c>
      <c r="F51" s="81">
        <v>0</v>
      </c>
      <c r="G51" s="81">
        <v>0</v>
      </c>
      <c r="H51" s="81">
        <v>0</v>
      </c>
      <c r="I51" s="81"/>
      <c r="J51" s="82"/>
    </row>
    <row r="52" spans="1:10" s="78" customFormat="1" ht="15.75" x14ac:dyDescent="0.25">
      <c r="A52" s="72">
        <v>45</v>
      </c>
      <c r="B52" s="79" t="s">
        <v>10</v>
      </c>
      <c r="C52" s="74">
        <f t="shared" si="8"/>
        <v>125</v>
      </c>
      <c r="D52" s="75">
        <f>D58+D61+D64</f>
        <v>125</v>
      </c>
      <c r="E52" s="80">
        <v>0</v>
      </c>
      <c r="F52" s="81">
        <v>0</v>
      </c>
      <c r="G52" s="81">
        <v>0</v>
      </c>
      <c r="H52" s="81">
        <v>0</v>
      </c>
      <c r="I52" s="81"/>
      <c r="J52" s="82"/>
    </row>
    <row r="53" spans="1:10" s="78" customFormat="1" ht="63" x14ac:dyDescent="0.25">
      <c r="A53" s="72">
        <v>46</v>
      </c>
      <c r="B53" s="83" t="s">
        <v>28</v>
      </c>
      <c r="C53" s="74">
        <f t="shared" si="8"/>
        <v>192.4</v>
      </c>
      <c r="D53" s="75">
        <f>D56+D59+D62</f>
        <v>192.4</v>
      </c>
      <c r="E53" s="76">
        <f>E56+E59+E62</f>
        <v>0</v>
      </c>
      <c r="F53" s="75">
        <f>F56+F59+F62</f>
        <v>0</v>
      </c>
      <c r="G53" s="75">
        <f>G56+G59+G62</f>
        <v>0</v>
      </c>
      <c r="H53" s="75">
        <f>H56+H59+H62</f>
        <v>0</v>
      </c>
      <c r="I53" s="75"/>
      <c r="J53" s="84"/>
    </row>
    <row r="54" spans="1:10" s="78" customFormat="1" ht="15.75" x14ac:dyDescent="0.25">
      <c r="A54" s="72">
        <v>47</v>
      </c>
      <c r="B54" s="85" t="s">
        <v>9</v>
      </c>
      <c r="C54" s="74">
        <f t="shared" si="8"/>
        <v>67.400000000000006</v>
      </c>
      <c r="D54" s="75">
        <f>D57+D60+D63</f>
        <v>67.400000000000006</v>
      </c>
      <c r="E54" s="80">
        <v>0</v>
      </c>
      <c r="F54" s="81">
        <v>0</v>
      </c>
      <c r="G54" s="81">
        <v>0</v>
      </c>
      <c r="H54" s="81">
        <v>0</v>
      </c>
      <c r="I54" s="81"/>
      <c r="J54" s="86"/>
    </row>
    <row r="55" spans="1:10" s="78" customFormat="1" ht="15.75" x14ac:dyDescent="0.25">
      <c r="A55" s="72">
        <v>48</v>
      </c>
      <c r="B55" s="87" t="s">
        <v>10</v>
      </c>
      <c r="C55" s="74">
        <f t="shared" si="8"/>
        <v>125</v>
      </c>
      <c r="D55" s="75">
        <f>D58+D61+D64</f>
        <v>125</v>
      </c>
      <c r="E55" s="80">
        <v>0</v>
      </c>
      <c r="F55" s="81">
        <v>0</v>
      </c>
      <c r="G55" s="81">
        <v>0</v>
      </c>
      <c r="H55" s="81">
        <v>0</v>
      </c>
      <c r="I55" s="81"/>
      <c r="J55" s="88"/>
    </row>
    <row r="56" spans="1:10" s="78" customFormat="1" ht="78.75" x14ac:dyDescent="0.25">
      <c r="A56" s="72">
        <v>49</v>
      </c>
      <c r="B56" s="89" t="s">
        <v>29</v>
      </c>
      <c r="C56" s="74">
        <f t="shared" si="8"/>
        <v>30</v>
      </c>
      <c r="D56" s="81">
        <v>30</v>
      </c>
      <c r="E56" s="80"/>
      <c r="F56" s="81"/>
      <c r="G56" s="81"/>
      <c r="H56" s="81"/>
      <c r="I56" s="75"/>
      <c r="J56" s="82"/>
    </row>
    <row r="57" spans="1:10" s="78" customFormat="1" ht="15.75" x14ac:dyDescent="0.25">
      <c r="A57" s="72">
        <v>50</v>
      </c>
      <c r="B57" s="85" t="s">
        <v>9</v>
      </c>
      <c r="C57" s="74">
        <f t="shared" si="8"/>
        <v>5</v>
      </c>
      <c r="D57" s="81">
        <v>5</v>
      </c>
      <c r="E57" s="80">
        <v>0</v>
      </c>
      <c r="F57" s="81">
        <v>0</v>
      </c>
      <c r="G57" s="81">
        <v>0</v>
      </c>
      <c r="H57" s="81">
        <v>0</v>
      </c>
      <c r="I57" s="81"/>
      <c r="J57" s="86"/>
    </row>
    <row r="58" spans="1:10" s="78" customFormat="1" ht="15.75" x14ac:dyDescent="0.25">
      <c r="A58" s="72">
        <v>51</v>
      </c>
      <c r="B58" s="87" t="s">
        <v>10</v>
      </c>
      <c r="C58" s="74">
        <f t="shared" si="8"/>
        <v>25</v>
      </c>
      <c r="D58" s="90">
        <v>25</v>
      </c>
      <c r="E58" s="91">
        <v>0</v>
      </c>
      <c r="F58" s="90">
        <v>0</v>
      </c>
      <c r="G58" s="90">
        <v>0</v>
      </c>
      <c r="H58" s="90">
        <v>0</v>
      </c>
      <c r="I58" s="90"/>
      <c r="J58" s="88"/>
    </row>
    <row r="59" spans="1:10" s="78" customFormat="1" ht="47.25" x14ac:dyDescent="0.25">
      <c r="A59" s="72">
        <v>52</v>
      </c>
      <c r="B59" s="89" t="s">
        <v>30</v>
      </c>
      <c r="C59" s="74">
        <f t="shared" si="8"/>
        <v>100</v>
      </c>
      <c r="D59" s="81">
        <v>100</v>
      </c>
      <c r="E59" s="76"/>
      <c r="F59" s="75"/>
      <c r="G59" s="75"/>
      <c r="H59" s="75"/>
      <c r="I59" s="75"/>
      <c r="J59" s="82"/>
    </row>
    <row r="60" spans="1:10" s="78" customFormat="1" ht="15.75" x14ac:dyDescent="0.25">
      <c r="A60" s="72">
        <v>53</v>
      </c>
      <c r="B60" s="92" t="s">
        <v>9</v>
      </c>
      <c r="C60" s="74">
        <f t="shared" si="8"/>
        <v>50</v>
      </c>
      <c r="D60" s="81">
        <v>50</v>
      </c>
      <c r="E60" s="80">
        <v>0</v>
      </c>
      <c r="F60" s="81">
        <v>0</v>
      </c>
      <c r="G60" s="81">
        <v>0</v>
      </c>
      <c r="H60" s="81">
        <v>0</v>
      </c>
      <c r="I60" s="81"/>
      <c r="J60" s="86"/>
    </row>
    <row r="61" spans="1:10" s="78" customFormat="1" ht="15.75" x14ac:dyDescent="0.25">
      <c r="A61" s="72">
        <v>54</v>
      </c>
      <c r="B61" s="93" t="s">
        <v>10</v>
      </c>
      <c r="C61" s="74">
        <f t="shared" si="8"/>
        <v>50</v>
      </c>
      <c r="D61" s="90">
        <v>50</v>
      </c>
      <c r="E61" s="91">
        <v>0</v>
      </c>
      <c r="F61" s="90">
        <v>0</v>
      </c>
      <c r="G61" s="90">
        <v>0</v>
      </c>
      <c r="H61" s="90">
        <v>0</v>
      </c>
      <c r="I61" s="90"/>
      <c r="J61" s="88"/>
    </row>
    <row r="62" spans="1:10" s="78" customFormat="1" ht="110.25" x14ac:dyDescent="0.25">
      <c r="A62" s="72">
        <v>55</v>
      </c>
      <c r="B62" s="89" t="s">
        <v>31</v>
      </c>
      <c r="C62" s="74">
        <f t="shared" si="8"/>
        <v>62.4</v>
      </c>
      <c r="D62" s="81">
        <v>62.4</v>
      </c>
      <c r="E62" s="76"/>
      <c r="F62" s="75"/>
      <c r="G62" s="75"/>
      <c r="H62" s="75"/>
      <c r="I62" s="75"/>
      <c r="J62" s="82"/>
    </row>
    <row r="63" spans="1:10" s="78" customFormat="1" ht="15.75" x14ac:dyDescent="0.25">
      <c r="A63" s="72">
        <v>56</v>
      </c>
      <c r="B63" s="92" t="s">
        <v>9</v>
      </c>
      <c r="C63" s="74">
        <f t="shared" si="8"/>
        <v>12.4</v>
      </c>
      <c r="D63" s="81">
        <v>12.4</v>
      </c>
      <c r="E63" s="80">
        <v>0</v>
      </c>
      <c r="F63" s="81">
        <v>0</v>
      </c>
      <c r="G63" s="81">
        <v>0</v>
      </c>
      <c r="H63" s="81">
        <v>0</v>
      </c>
      <c r="I63" s="81"/>
      <c r="J63" s="86"/>
    </row>
    <row r="64" spans="1:10" s="78" customFormat="1" ht="15.75" x14ac:dyDescent="0.25">
      <c r="A64" s="72">
        <v>57</v>
      </c>
      <c r="B64" s="92" t="s">
        <v>10</v>
      </c>
      <c r="C64" s="74">
        <f t="shared" si="8"/>
        <v>50</v>
      </c>
      <c r="D64" s="81">
        <v>50</v>
      </c>
      <c r="E64" s="80">
        <v>0</v>
      </c>
      <c r="F64" s="81">
        <v>0</v>
      </c>
      <c r="G64" s="81">
        <v>0</v>
      </c>
      <c r="H64" s="81">
        <v>0</v>
      </c>
      <c r="I64" s="81"/>
      <c r="J64" s="94"/>
    </row>
    <row r="65" spans="1:10" ht="15.75" x14ac:dyDescent="0.25">
      <c r="A65" s="17">
        <v>58</v>
      </c>
      <c r="B65" s="111" t="s">
        <v>32</v>
      </c>
      <c r="C65" s="111"/>
      <c r="D65" s="111"/>
      <c r="E65" s="111"/>
      <c r="F65" s="111"/>
      <c r="G65" s="111"/>
      <c r="H65" s="111"/>
      <c r="I65" s="111"/>
      <c r="J65" s="111"/>
    </row>
    <row r="66" spans="1:10" ht="47.25" x14ac:dyDescent="0.25">
      <c r="A66" s="17">
        <v>59</v>
      </c>
      <c r="B66" s="31" t="s">
        <v>13</v>
      </c>
      <c r="C66" s="37">
        <f t="shared" ref="C66:C82" si="9">E66+F66+G66+H66+I66</f>
        <v>457</v>
      </c>
      <c r="D66" s="33"/>
      <c r="E66" s="32">
        <f>E67+E68</f>
        <v>129.80000000000001</v>
      </c>
      <c r="F66" s="33">
        <f>F67+F68</f>
        <v>127.2</v>
      </c>
      <c r="G66" s="33">
        <f>G67+G68</f>
        <v>100</v>
      </c>
      <c r="H66" s="33">
        <f>H67+H68</f>
        <v>100</v>
      </c>
      <c r="I66" s="33"/>
      <c r="J66" s="34"/>
    </row>
    <row r="67" spans="1:10" ht="15.75" x14ac:dyDescent="0.25">
      <c r="A67" s="17">
        <v>60</v>
      </c>
      <c r="B67" s="35" t="s">
        <v>9</v>
      </c>
      <c r="C67" s="37">
        <f t="shared" si="9"/>
        <v>52</v>
      </c>
      <c r="D67" s="33"/>
      <c r="E67" s="36">
        <f t="shared" ref="E67" si="10">E70</f>
        <v>24.8</v>
      </c>
      <c r="F67" s="37">
        <v>27.2</v>
      </c>
      <c r="G67" s="37">
        <f>G70</f>
        <v>0</v>
      </c>
      <c r="H67" s="37">
        <f>H70</f>
        <v>0</v>
      </c>
      <c r="I67" s="37"/>
      <c r="J67" s="38"/>
    </row>
    <row r="68" spans="1:10" ht="15.75" x14ac:dyDescent="0.25">
      <c r="A68" s="17">
        <v>61</v>
      </c>
      <c r="B68" s="35" t="s">
        <v>10</v>
      </c>
      <c r="C68" s="37">
        <f t="shared" si="9"/>
        <v>405</v>
      </c>
      <c r="D68" s="33"/>
      <c r="E68" s="36">
        <v>105</v>
      </c>
      <c r="F68" s="37">
        <v>100</v>
      </c>
      <c r="G68" s="37">
        <v>100</v>
      </c>
      <c r="H68" s="37">
        <v>100</v>
      </c>
      <c r="I68" s="37"/>
      <c r="J68" s="38"/>
    </row>
    <row r="69" spans="1:10" ht="63" x14ac:dyDescent="0.25">
      <c r="A69" s="17">
        <v>62</v>
      </c>
      <c r="B69" s="57" t="s">
        <v>28</v>
      </c>
      <c r="C69" s="37">
        <f t="shared" si="9"/>
        <v>457</v>
      </c>
      <c r="D69" s="33"/>
      <c r="E69" s="32">
        <f>E70+E71</f>
        <v>129.80000000000001</v>
      </c>
      <c r="F69" s="33">
        <f>F70+F71</f>
        <v>127.2</v>
      </c>
      <c r="G69" s="33">
        <f>G70+G71</f>
        <v>100</v>
      </c>
      <c r="H69" s="33">
        <f>H70+H71</f>
        <v>100</v>
      </c>
      <c r="I69" s="33"/>
      <c r="J69" s="58"/>
    </row>
    <row r="70" spans="1:10" ht="15.75" x14ac:dyDescent="0.25">
      <c r="A70" s="17">
        <v>63</v>
      </c>
      <c r="B70" s="59" t="s">
        <v>9</v>
      </c>
      <c r="C70" s="37">
        <f t="shared" si="9"/>
        <v>52</v>
      </c>
      <c r="D70" s="33"/>
      <c r="E70" s="36">
        <f t="shared" ref="E70" si="11">E73+E76+E79+E82</f>
        <v>24.8</v>
      </c>
      <c r="F70" s="37">
        <f>F67</f>
        <v>27.2</v>
      </c>
      <c r="G70" s="37">
        <v>0</v>
      </c>
      <c r="H70" s="37">
        <v>0</v>
      </c>
      <c r="I70" s="37"/>
      <c r="J70" s="47"/>
    </row>
    <row r="71" spans="1:10" ht="15.75" x14ac:dyDescent="0.25">
      <c r="A71" s="17">
        <v>64</v>
      </c>
      <c r="B71" s="60" t="s">
        <v>10</v>
      </c>
      <c r="C71" s="37">
        <f t="shared" si="9"/>
        <v>405</v>
      </c>
      <c r="D71" s="33"/>
      <c r="E71" s="36">
        <v>105</v>
      </c>
      <c r="F71" s="37">
        <f>F68</f>
        <v>100</v>
      </c>
      <c r="G71" s="37">
        <f>G68</f>
        <v>100</v>
      </c>
      <c r="H71" s="37">
        <v>100</v>
      </c>
      <c r="I71" s="37"/>
      <c r="J71" s="61"/>
    </row>
    <row r="72" spans="1:10" ht="78.75" x14ac:dyDescent="0.25">
      <c r="A72" s="17">
        <v>65</v>
      </c>
      <c r="B72" s="44" t="s">
        <v>29</v>
      </c>
      <c r="C72" s="37">
        <f t="shared" si="9"/>
        <v>165</v>
      </c>
      <c r="D72" s="37"/>
      <c r="E72" s="32">
        <f>E73+E74</f>
        <v>45</v>
      </c>
      <c r="F72" s="33">
        <f>F73+F74</f>
        <v>40</v>
      </c>
      <c r="G72" s="33">
        <f>G73+G74</f>
        <v>40</v>
      </c>
      <c r="H72" s="33">
        <f>H73+H74</f>
        <v>40</v>
      </c>
      <c r="I72" s="33"/>
      <c r="J72" s="38" t="s">
        <v>33</v>
      </c>
    </row>
    <row r="73" spans="1:10" ht="15.75" x14ac:dyDescent="0.25">
      <c r="A73" s="17">
        <v>66</v>
      </c>
      <c r="B73" s="59" t="s">
        <v>9</v>
      </c>
      <c r="C73" s="37">
        <f t="shared" si="9"/>
        <v>15</v>
      </c>
      <c r="D73" s="37"/>
      <c r="E73" s="36">
        <v>15</v>
      </c>
      <c r="F73" s="37">
        <v>0</v>
      </c>
      <c r="G73" s="37">
        <v>0</v>
      </c>
      <c r="H73" s="37">
        <v>0</v>
      </c>
      <c r="I73" s="37"/>
      <c r="J73" s="47"/>
    </row>
    <row r="74" spans="1:10" ht="15.75" x14ac:dyDescent="0.25">
      <c r="A74" s="17">
        <v>67</v>
      </c>
      <c r="B74" s="60" t="s">
        <v>10</v>
      </c>
      <c r="C74" s="37">
        <f t="shared" si="9"/>
        <v>150</v>
      </c>
      <c r="D74" s="51"/>
      <c r="E74" s="52">
        <v>30</v>
      </c>
      <c r="F74" s="51">
        <v>40</v>
      </c>
      <c r="G74" s="51">
        <v>40</v>
      </c>
      <c r="H74" s="51">
        <v>40</v>
      </c>
      <c r="I74" s="51"/>
      <c r="J74" s="61"/>
    </row>
    <row r="75" spans="1:10" ht="47.25" x14ac:dyDescent="0.25">
      <c r="A75" s="17">
        <v>68</v>
      </c>
      <c r="B75" s="44" t="s">
        <v>30</v>
      </c>
      <c r="C75" s="37">
        <f t="shared" si="9"/>
        <v>282.2</v>
      </c>
      <c r="D75" s="37"/>
      <c r="E75" s="32">
        <f>E76+E77</f>
        <v>75</v>
      </c>
      <c r="F75" s="33">
        <f>F76+F77</f>
        <v>87.2</v>
      </c>
      <c r="G75" s="33">
        <f>G76+G77</f>
        <v>60</v>
      </c>
      <c r="H75" s="33">
        <f>H76+H77</f>
        <v>60</v>
      </c>
      <c r="I75" s="33"/>
      <c r="J75" s="38"/>
    </row>
    <row r="76" spans="1:10" ht="15.75" x14ac:dyDescent="0.25">
      <c r="A76" s="17">
        <v>69</v>
      </c>
      <c r="B76" s="62" t="s">
        <v>9</v>
      </c>
      <c r="C76" s="37">
        <f t="shared" si="9"/>
        <v>27.2</v>
      </c>
      <c r="D76" s="37"/>
      <c r="E76" s="36">
        <v>0</v>
      </c>
      <c r="F76" s="37">
        <f>F70</f>
        <v>27.2</v>
      </c>
      <c r="G76" s="37">
        <v>0</v>
      </c>
      <c r="H76" s="37">
        <v>0</v>
      </c>
      <c r="I76" s="37"/>
      <c r="J76" s="47"/>
    </row>
    <row r="77" spans="1:10" ht="15.75" x14ac:dyDescent="0.25">
      <c r="A77" s="17">
        <v>70</v>
      </c>
      <c r="B77" s="63" t="s">
        <v>10</v>
      </c>
      <c r="C77" s="37">
        <f t="shared" si="9"/>
        <v>255</v>
      </c>
      <c r="D77" s="51"/>
      <c r="E77" s="52">
        <v>75</v>
      </c>
      <c r="F77" s="51">
        <f>F71-F74</f>
        <v>60</v>
      </c>
      <c r="G77" s="51">
        <v>60</v>
      </c>
      <c r="H77" s="51">
        <v>60</v>
      </c>
      <c r="I77" s="51"/>
      <c r="J77" s="61"/>
    </row>
    <row r="78" spans="1:10" ht="110.25" x14ac:dyDescent="0.25">
      <c r="A78" s="17">
        <v>71</v>
      </c>
      <c r="B78" s="44" t="s">
        <v>31</v>
      </c>
      <c r="C78" s="37">
        <f t="shared" si="9"/>
        <v>9.8000000000000007</v>
      </c>
      <c r="D78" s="37"/>
      <c r="E78" s="32">
        <f>E79+E80</f>
        <v>9.8000000000000007</v>
      </c>
      <c r="F78" s="33">
        <f>F79+F80</f>
        <v>0</v>
      </c>
      <c r="G78" s="33">
        <f>G79+G80</f>
        <v>0</v>
      </c>
      <c r="H78" s="33">
        <f>H79+H80</f>
        <v>0</v>
      </c>
      <c r="I78" s="33"/>
      <c r="J78" s="38" t="s">
        <v>34</v>
      </c>
    </row>
    <row r="79" spans="1:10" ht="15.75" x14ac:dyDescent="0.25">
      <c r="A79" s="17">
        <v>72</v>
      </c>
      <c r="B79" s="62" t="s">
        <v>9</v>
      </c>
      <c r="C79" s="37">
        <f t="shared" si="9"/>
        <v>9.8000000000000007</v>
      </c>
      <c r="D79" s="37"/>
      <c r="E79" s="36">
        <v>9.8000000000000007</v>
      </c>
      <c r="F79" s="37">
        <v>0</v>
      </c>
      <c r="G79" s="37">
        <v>0</v>
      </c>
      <c r="H79" s="37">
        <v>0</v>
      </c>
      <c r="I79" s="37"/>
      <c r="J79" s="47"/>
    </row>
    <row r="80" spans="1:10" ht="15.75" x14ac:dyDescent="0.25">
      <c r="A80" s="17">
        <v>73</v>
      </c>
      <c r="B80" s="62" t="s">
        <v>10</v>
      </c>
      <c r="C80" s="37">
        <f t="shared" si="9"/>
        <v>0</v>
      </c>
      <c r="D80" s="37"/>
      <c r="E80" s="36">
        <v>0</v>
      </c>
      <c r="F80" s="37">
        <v>0</v>
      </c>
      <c r="G80" s="37">
        <v>0</v>
      </c>
      <c r="H80" s="37">
        <v>0</v>
      </c>
      <c r="I80" s="37"/>
      <c r="J80" s="64"/>
    </row>
    <row r="81" spans="1:10" ht="47.25" x14ac:dyDescent="0.25">
      <c r="A81" s="17">
        <v>74</v>
      </c>
      <c r="B81" s="44" t="s">
        <v>35</v>
      </c>
      <c r="C81" s="37">
        <f t="shared" si="9"/>
        <v>0</v>
      </c>
      <c r="D81" s="37"/>
      <c r="E81" s="32">
        <f>E82+0</f>
        <v>0</v>
      </c>
      <c r="F81" s="33">
        <v>0</v>
      </c>
      <c r="G81" s="33">
        <v>0</v>
      </c>
      <c r="H81" s="33">
        <v>0</v>
      </c>
      <c r="I81" s="33"/>
      <c r="J81" s="38"/>
    </row>
    <row r="82" spans="1:10" ht="15.75" x14ac:dyDescent="0.25">
      <c r="A82" s="17">
        <v>75</v>
      </c>
      <c r="B82" s="62" t="s">
        <v>9</v>
      </c>
      <c r="C82" s="37">
        <f t="shared" si="9"/>
        <v>0</v>
      </c>
      <c r="D82" s="37"/>
      <c r="E82" s="36">
        <v>0</v>
      </c>
      <c r="F82" s="37">
        <v>0</v>
      </c>
      <c r="G82" s="37">
        <v>0</v>
      </c>
      <c r="H82" s="37">
        <v>0</v>
      </c>
      <c r="I82" s="37"/>
      <c r="J82" s="47"/>
    </row>
    <row r="83" spans="1:10" ht="15.75" x14ac:dyDescent="0.25">
      <c r="A83" s="17">
        <v>76</v>
      </c>
      <c r="B83" s="62" t="s">
        <v>10</v>
      </c>
      <c r="C83" s="37">
        <v>0</v>
      </c>
      <c r="D83" s="37"/>
      <c r="E83" s="36">
        <v>0</v>
      </c>
      <c r="F83" s="37">
        <v>0</v>
      </c>
      <c r="G83" s="37">
        <v>0</v>
      </c>
      <c r="H83" s="37">
        <v>0</v>
      </c>
      <c r="I83" s="37"/>
      <c r="J83" s="64"/>
    </row>
  </sheetData>
  <mergeCells count="11">
    <mergeCell ref="B49:J49"/>
    <mergeCell ref="B65:J65"/>
    <mergeCell ref="B2:K2"/>
    <mergeCell ref="B3:K3"/>
    <mergeCell ref="A5:A6"/>
    <mergeCell ref="B4:J4"/>
    <mergeCell ref="B5:B6"/>
    <mergeCell ref="C5:I5"/>
    <mergeCell ref="J5:J6"/>
    <mergeCell ref="B14:I14"/>
    <mergeCell ref="B18:J18"/>
  </mergeCells>
  <pageMargins left="0.70866141732283472" right="0.70866141732283472" top="0.74803149606299213" bottom="0.35433070866141736" header="0.31496062992125984" footer="0.31496062992125984"/>
  <pageSetup paperSize="9" scale="70" fitToHeight="0" orientation="landscape" horizontalDpi="0" verticalDpi="0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tabSelected="1" workbookViewId="0">
      <selection activeCell="I7" sqref="I7"/>
    </sheetView>
  </sheetViews>
  <sheetFormatPr defaultRowHeight="15" x14ac:dyDescent="0.25"/>
  <cols>
    <col min="1" max="1" width="6.140625" style="1" customWidth="1"/>
    <col min="2" max="2" width="46.5703125" style="2" customWidth="1"/>
    <col min="3" max="4" width="15.7109375" style="2" customWidth="1"/>
    <col min="5" max="5" width="15.140625" style="2" customWidth="1"/>
    <col min="6" max="6" width="13.5703125" style="97" customWidth="1"/>
    <col min="7" max="7" width="14" style="2" customWidth="1"/>
    <col min="8" max="8" width="13.140625" style="3" customWidth="1"/>
    <col min="9" max="9" width="32.7109375" style="2" customWidth="1"/>
    <col min="10" max="12" width="0" hidden="1" customWidth="1"/>
  </cols>
  <sheetData>
    <row r="1" spans="1:15" ht="75" x14ac:dyDescent="0.25">
      <c r="A1" s="4"/>
      <c r="B1" s="5"/>
      <c r="C1" s="7"/>
      <c r="D1" s="7"/>
      <c r="E1" s="7"/>
      <c r="F1" s="98"/>
      <c r="G1" s="7"/>
      <c r="H1" s="8"/>
      <c r="I1" s="95" t="s">
        <v>48</v>
      </c>
    </row>
    <row r="2" spans="1:15" hidden="1" x14ac:dyDescent="0.25">
      <c r="A2" s="2"/>
      <c r="B2"/>
      <c r="C2"/>
      <c r="D2"/>
      <c r="E2"/>
      <c r="F2" s="96"/>
      <c r="G2"/>
      <c r="H2"/>
      <c r="I2"/>
    </row>
    <row r="3" spans="1:15" ht="15.75" x14ac:dyDescent="0.25">
      <c r="A3" s="2"/>
      <c r="B3"/>
      <c r="C3" s="112" t="s">
        <v>39</v>
      </c>
      <c r="D3" s="112"/>
      <c r="E3" s="112"/>
      <c r="F3" s="112"/>
      <c r="G3" s="112"/>
      <c r="H3" s="112"/>
      <c r="I3" s="112"/>
      <c r="J3" s="112"/>
      <c r="K3" s="112"/>
    </row>
    <row r="4" spans="1:15" x14ac:dyDescent="0.25">
      <c r="A4" s="10"/>
      <c r="B4" s="113" t="s">
        <v>51</v>
      </c>
      <c r="C4" s="113"/>
      <c r="D4" s="113"/>
      <c r="E4" s="113"/>
      <c r="F4" s="113"/>
      <c r="G4" s="113"/>
      <c r="H4" s="113"/>
      <c r="I4" s="113"/>
    </row>
    <row r="5" spans="1:15" x14ac:dyDescent="0.25">
      <c r="A5" s="114" t="s">
        <v>3</v>
      </c>
      <c r="B5" s="115" t="s">
        <v>4</v>
      </c>
      <c r="C5" s="116" t="s">
        <v>5</v>
      </c>
      <c r="D5" s="116"/>
      <c r="E5" s="116"/>
      <c r="F5" s="116"/>
      <c r="G5" s="116"/>
      <c r="H5" s="116"/>
      <c r="I5" s="115" t="s">
        <v>6</v>
      </c>
    </row>
    <row r="6" spans="1:15" x14ac:dyDescent="0.25">
      <c r="A6" s="114"/>
      <c r="B6" s="115"/>
      <c r="C6" s="13" t="s">
        <v>7</v>
      </c>
      <c r="D6" s="13">
        <v>2026</v>
      </c>
      <c r="E6" s="13">
        <v>2027</v>
      </c>
      <c r="F6" s="99">
        <v>2028</v>
      </c>
      <c r="G6" s="14">
        <v>2029</v>
      </c>
      <c r="H6" s="14">
        <v>2030</v>
      </c>
      <c r="I6" s="115"/>
    </row>
    <row r="7" spans="1:15" x14ac:dyDescent="0.25">
      <c r="A7" s="70">
        <v>1</v>
      </c>
      <c r="B7" s="71">
        <v>2</v>
      </c>
      <c r="C7" s="71">
        <v>3</v>
      </c>
      <c r="D7" s="71">
        <v>4</v>
      </c>
      <c r="E7" s="71">
        <v>5</v>
      </c>
      <c r="F7" s="100">
        <v>6</v>
      </c>
      <c r="G7" s="71">
        <v>7</v>
      </c>
      <c r="H7" s="16">
        <v>8</v>
      </c>
      <c r="I7" s="71">
        <v>9</v>
      </c>
    </row>
    <row r="8" spans="1:15" ht="31.5" x14ac:dyDescent="0.25">
      <c r="A8" s="17">
        <v>1</v>
      </c>
      <c r="B8" s="18" t="s">
        <v>8</v>
      </c>
      <c r="C8" s="19">
        <f>E8+F8+G8+H8+D8</f>
        <v>29119.4</v>
      </c>
      <c r="D8" s="20">
        <f t="shared" ref="D8:H8" si="0">D9+D10</f>
        <v>9815.4</v>
      </c>
      <c r="E8" s="20">
        <f t="shared" ref="E8" si="1">E9+E10</f>
        <v>9652</v>
      </c>
      <c r="F8" s="20">
        <f t="shared" si="0"/>
        <v>9652</v>
      </c>
      <c r="G8" s="20">
        <f t="shared" si="0"/>
        <v>0</v>
      </c>
      <c r="H8" s="20">
        <f t="shared" si="0"/>
        <v>0</v>
      </c>
      <c r="I8" s="22"/>
    </row>
    <row r="9" spans="1:15" ht="15.75" x14ac:dyDescent="0.25">
      <c r="A9" s="17">
        <v>2</v>
      </c>
      <c r="B9" s="23" t="s">
        <v>9</v>
      </c>
      <c r="C9" s="19">
        <f t="shared" ref="C9:C10" si="2">E9+F9+G9+H9+D9</f>
        <v>19467.400000000001</v>
      </c>
      <c r="D9" s="20">
        <v>163.4</v>
      </c>
      <c r="E9" s="20">
        <v>9652</v>
      </c>
      <c r="F9" s="20">
        <v>9652</v>
      </c>
      <c r="G9" s="20">
        <v>0</v>
      </c>
      <c r="H9" s="20">
        <v>0</v>
      </c>
      <c r="I9" s="22"/>
    </row>
    <row r="10" spans="1:15" ht="15.75" x14ac:dyDescent="0.25">
      <c r="A10" s="17">
        <v>3</v>
      </c>
      <c r="B10" s="24" t="s">
        <v>10</v>
      </c>
      <c r="C10" s="19">
        <f t="shared" si="2"/>
        <v>9652</v>
      </c>
      <c r="D10" s="20">
        <v>9652</v>
      </c>
      <c r="E10" s="20">
        <v>0</v>
      </c>
      <c r="F10" s="20">
        <v>0</v>
      </c>
      <c r="G10" s="20">
        <v>0</v>
      </c>
      <c r="H10" s="20">
        <v>0</v>
      </c>
      <c r="I10" s="22"/>
    </row>
    <row r="11" spans="1:15" ht="15.75" x14ac:dyDescent="0.25">
      <c r="A11" s="17">
        <v>4</v>
      </c>
      <c r="B11" s="25" t="s">
        <v>11</v>
      </c>
      <c r="C11" s="19">
        <f t="shared" ref="C11:C13" si="3">E11+F11+G11+H11+D11</f>
        <v>29119.4</v>
      </c>
      <c r="D11" s="20">
        <f>D12+D13</f>
        <v>9815.4</v>
      </c>
      <c r="E11" s="20">
        <f t="shared" ref="E11" si="4">E12+E13</f>
        <v>9652</v>
      </c>
      <c r="F11" s="20">
        <f t="shared" ref="F11:H11" si="5">F12+F13</f>
        <v>9652</v>
      </c>
      <c r="G11" s="20">
        <f t="shared" si="5"/>
        <v>0</v>
      </c>
      <c r="H11" s="20">
        <f t="shared" si="5"/>
        <v>0</v>
      </c>
      <c r="I11" s="22"/>
      <c r="M11" s="107"/>
    </row>
    <row r="12" spans="1:15" ht="15.75" x14ac:dyDescent="0.25">
      <c r="A12" s="17">
        <v>5</v>
      </c>
      <c r="B12" s="26" t="s">
        <v>9</v>
      </c>
      <c r="C12" s="19">
        <f>E12+F12+G12+H12+D12</f>
        <v>163.4</v>
      </c>
      <c r="D12" s="28">
        <f t="shared" ref="D12:F13" si="6">D16+D42</f>
        <v>163.4</v>
      </c>
      <c r="E12" s="28">
        <f t="shared" si="6"/>
        <v>0</v>
      </c>
      <c r="F12" s="28">
        <f t="shared" si="6"/>
        <v>0</v>
      </c>
      <c r="G12" s="20">
        <v>0</v>
      </c>
      <c r="H12" s="20">
        <v>0</v>
      </c>
      <c r="I12" s="22"/>
    </row>
    <row r="13" spans="1:15" ht="16.5" thickBot="1" x14ac:dyDescent="0.3">
      <c r="A13" s="17">
        <v>6</v>
      </c>
      <c r="B13" s="27" t="s">
        <v>10</v>
      </c>
      <c r="C13" s="19">
        <f t="shared" si="3"/>
        <v>28956</v>
      </c>
      <c r="D13" s="28">
        <f t="shared" si="6"/>
        <v>9652</v>
      </c>
      <c r="E13" s="28">
        <f t="shared" si="6"/>
        <v>9652</v>
      </c>
      <c r="F13" s="28">
        <f t="shared" si="6"/>
        <v>9652</v>
      </c>
      <c r="G13" s="28">
        <v>0</v>
      </c>
      <c r="H13" s="28">
        <v>0</v>
      </c>
      <c r="I13" s="29"/>
    </row>
    <row r="14" spans="1:15" ht="16.5" thickBot="1" x14ac:dyDescent="0.3">
      <c r="A14" s="17">
        <v>7</v>
      </c>
      <c r="B14" s="109" t="s">
        <v>42</v>
      </c>
      <c r="C14" s="109"/>
      <c r="D14" s="109"/>
      <c r="E14" s="109"/>
      <c r="F14" s="109"/>
      <c r="G14" s="109"/>
      <c r="H14" s="109"/>
      <c r="I14" s="30"/>
    </row>
    <row r="15" spans="1:15" ht="47.25" x14ac:dyDescent="0.25">
      <c r="A15" s="17">
        <v>8</v>
      </c>
      <c r="B15" s="31" t="s">
        <v>13</v>
      </c>
      <c r="C15" s="19">
        <f>E15+F15+G15+H15+D15</f>
        <v>28247.4</v>
      </c>
      <c r="D15" s="32">
        <f>D16+D17</f>
        <v>9483.4</v>
      </c>
      <c r="E15" s="32">
        <f>E16+E17</f>
        <v>9382</v>
      </c>
      <c r="F15" s="101">
        <f>F16+F17</f>
        <v>9382</v>
      </c>
      <c r="G15" s="33">
        <f t="shared" ref="G15:H15" si="7">G16+G17</f>
        <v>0</v>
      </c>
      <c r="H15" s="33">
        <f t="shared" si="7"/>
        <v>0</v>
      </c>
      <c r="I15" s="34"/>
      <c r="O15" s="68"/>
    </row>
    <row r="16" spans="1:15" ht="15.75" x14ac:dyDescent="0.25">
      <c r="A16" s="17">
        <v>9</v>
      </c>
      <c r="B16" s="35" t="s">
        <v>9</v>
      </c>
      <c r="C16" s="19">
        <f t="shared" ref="C16:C17" si="8">E16+F16+G16+H16+D16</f>
        <v>101.4</v>
      </c>
      <c r="D16" s="20">
        <f>D20</f>
        <v>101.4</v>
      </c>
      <c r="E16" s="20">
        <f t="shared" ref="E16:F16" si="9">E20</f>
        <v>0</v>
      </c>
      <c r="F16" s="20">
        <f t="shared" si="9"/>
        <v>0</v>
      </c>
      <c r="G16" s="20">
        <f>G20</f>
        <v>0</v>
      </c>
      <c r="H16" s="36">
        <v>0</v>
      </c>
      <c r="I16" s="38"/>
    </row>
    <row r="17" spans="1:11" ht="15.75" x14ac:dyDescent="0.25">
      <c r="A17" s="17">
        <v>10</v>
      </c>
      <c r="B17" s="35" t="s">
        <v>10</v>
      </c>
      <c r="C17" s="19">
        <f t="shared" si="8"/>
        <v>28146</v>
      </c>
      <c r="D17" s="20">
        <f>D21</f>
        <v>9382</v>
      </c>
      <c r="E17" s="20">
        <f t="shared" ref="E17:F17" si="10">E21</f>
        <v>9382</v>
      </c>
      <c r="F17" s="20">
        <f t="shared" si="10"/>
        <v>9382</v>
      </c>
      <c r="G17" s="20">
        <v>0</v>
      </c>
      <c r="H17" s="20">
        <v>0</v>
      </c>
      <c r="I17" s="38"/>
    </row>
    <row r="18" spans="1:11" ht="15.75" x14ac:dyDescent="0.25">
      <c r="A18" s="17">
        <v>11</v>
      </c>
      <c r="B18" s="110" t="s">
        <v>11</v>
      </c>
      <c r="C18" s="110"/>
      <c r="D18" s="110"/>
      <c r="E18" s="110"/>
      <c r="F18" s="110"/>
      <c r="G18" s="110"/>
      <c r="H18" s="110"/>
      <c r="I18" s="110"/>
    </row>
    <row r="19" spans="1:11" ht="31.5" x14ac:dyDescent="0.25">
      <c r="A19" s="17">
        <v>12</v>
      </c>
      <c r="B19" s="40" t="s">
        <v>14</v>
      </c>
      <c r="C19" s="19">
        <f>E19+F19+G19+H19+D19</f>
        <v>28247.4</v>
      </c>
      <c r="D19" s="37">
        <f t="shared" ref="D19:H19" si="11">D20+D21</f>
        <v>9483.4</v>
      </c>
      <c r="E19" s="32">
        <f t="shared" si="11"/>
        <v>9382</v>
      </c>
      <c r="F19" s="101">
        <f>F20+F21</f>
        <v>9382</v>
      </c>
      <c r="G19" s="33">
        <f t="shared" si="11"/>
        <v>0</v>
      </c>
      <c r="H19" s="33">
        <f t="shared" si="11"/>
        <v>0</v>
      </c>
      <c r="I19" s="69"/>
    </row>
    <row r="20" spans="1:11" ht="15.75" x14ac:dyDescent="0.25">
      <c r="A20" s="17">
        <v>13</v>
      </c>
      <c r="B20" s="41" t="s">
        <v>9</v>
      </c>
      <c r="C20" s="19">
        <f t="shared" ref="C20:C21" si="12">E20+F20+G20+H20+D20</f>
        <v>101.4</v>
      </c>
      <c r="D20" s="37">
        <f t="shared" ref="D20:F21" si="13">D23+D29</f>
        <v>101.4</v>
      </c>
      <c r="E20" s="37">
        <f t="shared" si="13"/>
        <v>0</v>
      </c>
      <c r="F20" s="37">
        <f t="shared" si="13"/>
        <v>0</v>
      </c>
      <c r="G20" s="37">
        <v>0</v>
      </c>
      <c r="H20" s="37">
        <f>H23</f>
        <v>0</v>
      </c>
      <c r="I20" s="42"/>
    </row>
    <row r="21" spans="1:11" ht="15.75" x14ac:dyDescent="0.25">
      <c r="A21" s="17">
        <v>14</v>
      </c>
      <c r="B21" s="43" t="s">
        <v>10</v>
      </c>
      <c r="C21" s="19">
        <f t="shared" si="12"/>
        <v>28146</v>
      </c>
      <c r="D21" s="37">
        <f t="shared" si="13"/>
        <v>9382</v>
      </c>
      <c r="E21" s="37">
        <f t="shared" si="13"/>
        <v>9382</v>
      </c>
      <c r="F21" s="37">
        <f t="shared" si="13"/>
        <v>9382</v>
      </c>
      <c r="G21" s="37">
        <f>G17</f>
        <v>0</v>
      </c>
      <c r="H21" s="37">
        <f>H17</f>
        <v>0</v>
      </c>
      <c r="I21" s="69"/>
    </row>
    <row r="22" spans="1:11" ht="47.25" x14ac:dyDescent="0.25">
      <c r="A22" s="17">
        <v>15</v>
      </c>
      <c r="B22" s="44" t="s">
        <v>15</v>
      </c>
      <c r="C22" s="19">
        <f>E22+F22+G22+H22+D22</f>
        <v>27546</v>
      </c>
      <c r="D22" s="37">
        <f>D23+D24</f>
        <v>9182</v>
      </c>
      <c r="E22" s="32">
        <f>E23+E24</f>
        <v>9182</v>
      </c>
      <c r="F22" s="101">
        <f>F23+F24</f>
        <v>9182</v>
      </c>
      <c r="G22" s="33">
        <f>G23+G24</f>
        <v>0</v>
      </c>
      <c r="H22" s="33">
        <v>0</v>
      </c>
      <c r="I22" s="45" t="s">
        <v>16</v>
      </c>
      <c r="K22" s="68"/>
    </row>
    <row r="23" spans="1:11" ht="15.75" x14ac:dyDescent="0.25">
      <c r="A23" s="17">
        <v>16</v>
      </c>
      <c r="B23" s="35" t="s">
        <v>9</v>
      </c>
      <c r="C23" s="19">
        <f t="shared" ref="C23" si="14">E23+F23+G23+H23+D23</f>
        <v>0</v>
      </c>
      <c r="D23" s="37">
        <f>D26+D287</f>
        <v>0</v>
      </c>
      <c r="E23" s="37">
        <f>E26+E287</f>
        <v>0</v>
      </c>
      <c r="F23" s="37">
        <f>F26+F287</f>
        <v>0</v>
      </c>
      <c r="G23" s="37">
        <f>G26+G287</f>
        <v>0</v>
      </c>
      <c r="H23" s="37">
        <v>0</v>
      </c>
      <c r="I23" s="46"/>
    </row>
    <row r="24" spans="1:11" ht="15.75" x14ac:dyDescent="0.25">
      <c r="A24" s="17">
        <v>17</v>
      </c>
      <c r="B24" s="35" t="s">
        <v>10</v>
      </c>
      <c r="C24" s="19">
        <f>E24+F24+G24+H24+D24</f>
        <v>27546</v>
      </c>
      <c r="D24" s="37">
        <f>D27</f>
        <v>9182</v>
      </c>
      <c r="E24" s="37">
        <f t="shared" ref="E24:G24" si="15">E27</f>
        <v>9182</v>
      </c>
      <c r="F24" s="37">
        <f t="shared" si="15"/>
        <v>9182</v>
      </c>
      <c r="G24" s="37">
        <f t="shared" si="15"/>
        <v>0</v>
      </c>
      <c r="H24" s="37">
        <v>0</v>
      </c>
      <c r="I24" s="47"/>
    </row>
    <row r="25" spans="1:11" ht="31.5" x14ac:dyDescent="0.25">
      <c r="A25" s="17">
        <v>18</v>
      </c>
      <c r="B25" s="44" t="s">
        <v>17</v>
      </c>
      <c r="C25" s="19">
        <f>E25+F25+G25+H25+D25</f>
        <v>27546</v>
      </c>
      <c r="D25" s="37">
        <f t="shared" ref="D25:H25" si="16">D26+D27</f>
        <v>9182</v>
      </c>
      <c r="E25" s="32">
        <f t="shared" si="16"/>
        <v>9182</v>
      </c>
      <c r="F25" s="101">
        <f t="shared" si="16"/>
        <v>9182</v>
      </c>
      <c r="G25" s="33">
        <f t="shared" si="16"/>
        <v>0</v>
      </c>
      <c r="H25" s="33">
        <f t="shared" si="16"/>
        <v>0</v>
      </c>
      <c r="I25" s="38" t="s">
        <v>18</v>
      </c>
    </row>
    <row r="26" spans="1:11" ht="15.75" x14ac:dyDescent="0.25">
      <c r="A26" s="17">
        <v>19</v>
      </c>
      <c r="B26" s="35" t="s">
        <v>9</v>
      </c>
      <c r="C26" s="19">
        <f t="shared" ref="C26:C64" si="17">E26+F26+G26+H26+D26</f>
        <v>0</v>
      </c>
      <c r="D26" s="37">
        <v>0</v>
      </c>
      <c r="E26" s="37">
        <v>0</v>
      </c>
      <c r="F26" s="37">
        <v>0</v>
      </c>
      <c r="G26" s="37">
        <v>0</v>
      </c>
      <c r="H26" s="37">
        <f t="shared" ref="H26:H27" si="18">H23</f>
        <v>0</v>
      </c>
      <c r="I26" s="47"/>
    </row>
    <row r="27" spans="1:11" ht="15.75" x14ac:dyDescent="0.25">
      <c r="A27" s="17">
        <v>20</v>
      </c>
      <c r="B27" s="35" t="s">
        <v>10</v>
      </c>
      <c r="C27" s="19">
        <f t="shared" si="17"/>
        <v>27546</v>
      </c>
      <c r="D27" s="37">
        <v>9182</v>
      </c>
      <c r="E27" s="37">
        <v>9182</v>
      </c>
      <c r="F27" s="37">
        <v>9182</v>
      </c>
      <c r="G27" s="37">
        <v>0</v>
      </c>
      <c r="H27" s="37">
        <f t="shared" si="18"/>
        <v>0</v>
      </c>
      <c r="I27" s="47"/>
    </row>
    <row r="28" spans="1:11" ht="78.75" x14ac:dyDescent="0.25">
      <c r="A28" s="17">
        <v>27</v>
      </c>
      <c r="B28" s="48" t="s">
        <v>44</v>
      </c>
      <c r="C28" s="19">
        <f t="shared" si="17"/>
        <v>701.4</v>
      </c>
      <c r="D28" s="37">
        <f>D29+D30</f>
        <v>301.39999999999998</v>
      </c>
      <c r="E28" s="37">
        <f t="shared" ref="E28:H28" si="19">E29+E30</f>
        <v>200</v>
      </c>
      <c r="F28" s="102">
        <f t="shared" si="19"/>
        <v>200</v>
      </c>
      <c r="G28" s="37">
        <f t="shared" si="19"/>
        <v>0</v>
      </c>
      <c r="H28" s="37">
        <f t="shared" si="19"/>
        <v>0</v>
      </c>
      <c r="I28" s="47" t="s">
        <v>23</v>
      </c>
    </row>
    <row r="29" spans="1:11" ht="15.75" x14ac:dyDescent="0.25">
      <c r="A29" s="17">
        <v>28</v>
      </c>
      <c r="B29" s="49" t="s">
        <v>9</v>
      </c>
      <c r="C29" s="19">
        <f t="shared" si="17"/>
        <v>101.4</v>
      </c>
      <c r="D29" s="37">
        <f>D32+D35</f>
        <v>101.4</v>
      </c>
      <c r="E29" s="37">
        <f t="shared" ref="E29:G29" si="20">E32+E35</f>
        <v>0</v>
      </c>
      <c r="F29" s="37">
        <f t="shared" si="20"/>
        <v>0</v>
      </c>
      <c r="G29" s="37">
        <f t="shared" si="20"/>
        <v>0</v>
      </c>
      <c r="H29" s="37">
        <v>0</v>
      </c>
      <c r="I29" s="47"/>
    </row>
    <row r="30" spans="1:11" ht="15.75" x14ac:dyDescent="0.25">
      <c r="A30" s="17">
        <v>29</v>
      </c>
      <c r="B30" s="49" t="s">
        <v>10</v>
      </c>
      <c r="C30" s="19">
        <f t="shared" si="17"/>
        <v>600</v>
      </c>
      <c r="D30" s="37">
        <f>D33+D36</f>
        <v>200</v>
      </c>
      <c r="E30" s="37">
        <f t="shared" ref="E30:G30" si="21">E33+E36</f>
        <v>200</v>
      </c>
      <c r="F30" s="37">
        <f t="shared" si="21"/>
        <v>200</v>
      </c>
      <c r="G30" s="37">
        <f t="shared" si="21"/>
        <v>0</v>
      </c>
      <c r="H30" s="37">
        <v>0</v>
      </c>
      <c r="I30" s="47"/>
    </row>
    <row r="31" spans="1:11" s="2" customFormat="1" ht="78.75" x14ac:dyDescent="0.25">
      <c r="A31" s="17">
        <v>27</v>
      </c>
      <c r="B31" s="48" t="s">
        <v>46</v>
      </c>
      <c r="C31" s="19">
        <f t="shared" si="17"/>
        <v>401.4</v>
      </c>
      <c r="D31" s="37">
        <f>D32+D33</f>
        <v>201.4</v>
      </c>
      <c r="E31" s="37">
        <f t="shared" ref="E31:H31" si="22">E32+E33</f>
        <v>100</v>
      </c>
      <c r="F31" s="102">
        <f t="shared" si="22"/>
        <v>100</v>
      </c>
      <c r="G31" s="37">
        <f t="shared" si="22"/>
        <v>0</v>
      </c>
      <c r="H31" s="37">
        <f t="shared" si="22"/>
        <v>0</v>
      </c>
      <c r="I31" s="47" t="s">
        <v>23</v>
      </c>
    </row>
    <row r="32" spans="1:11" s="2" customFormat="1" ht="15.75" x14ac:dyDescent="0.25">
      <c r="A32" s="17">
        <v>28</v>
      </c>
      <c r="B32" s="49" t="s">
        <v>9</v>
      </c>
      <c r="C32" s="19">
        <f t="shared" si="17"/>
        <v>101.4</v>
      </c>
      <c r="D32" s="37">
        <v>101.4</v>
      </c>
      <c r="E32" s="37">
        <v>0</v>
      </c>
      <c r="F32" s="37">
        <v>0</v>
      </c>
      <c r="G32" s="37">
        <v>0</v>
      </c>
      <c r="H32" s="37">
        <v>0</v>
      </c>
      <c r="I32" s="47"/>
    </row>
    <row r="33" spans="1:15" s="2" customFormat="1" ht="15.75" x14ac:dyDescent="0.25">
      <c r="A33" s="17">
        <v>29</v>
      </c>
      <c r="B33" s="49" t="s">
        <v>10</v>
      </c>
      <c r="C33" s="19">
        <f t="shared" si="17"/>
        <v>300</v>
      </c>
      <c r="D33" s="37">
        <v>100</v>
      </c>
      <c r="E33" s="37">
        <v>100</v>
      </c>
      <c r="F33" s="37">
        <v>100</v>
      </c>
      <c r="G33" s="37">
        <v>0</v>
      </c>
      <c r="H33" s="37">
        <v>0</v>
      </c>
      <c r="I33" s="47"/>
    </row>
    <row r="34" spans="1:15" s="2" customFormat="1" ht="94.5" x14ac:dyDescent="0.25">
      <c r="A34" s="17">
        <v>27</v>
      </c>
      <c r="B34" s="48" t="s">
        <v>47</v>
      </c>
      <c r="C34" s="19">
        <f t="shared" si="17"/>
        <v>300</v>
      </c>
      <c r="D34" s="37">
        <f>D35+D36</f>
        <v>100</v>
      </c>
      <c r="E34" s="37">
        <f t="shared" ref="E34:H34" si="23">E35+E36</f>
        <v>100</v>
      </c>
      <c r="F34" s="102">
        <f t="shared" si="23"/>
        <v>100</v>
      </c>
      <c r="G34" s="37">
        <f t="shared" si="23"/>
        <v>0</v>
      </c>
      <c r="H34" s="37">
        <f t="shared" si="23"/>
        <v>0</v>
      </c>
      <c r="I34" s="47" t="s">
        <v>23</v>
      </c>
    </row>
    <row r="35" spans="1:15" s="2" customFormat="1" ht="15.75" x14ac:dyDescent="0.25">
      <c r="A35" s="17">
        <v>28</v>
      </c>
      <c r="B35" s="49" t="s">
        <v>9</v>
      </c>
      <c r="C35" s="19">
        <f t="shared" si="17"/>
        <v>0</v>
      </c>
      <c r="D35" s="37">
        <v>0</v>
      </c>
      <c r="E35" s="36">
        <v>0</v>
      </c>
      <c r="F35" s="102">
        <v>0</v>
      </c>
      <c r="G35" s="37">
        <v>0</v>
      </c>
      <c r="H35" s="37">
        <v>0</v>
      </c>
      <c r="I35" s="47"/>
    </row>
    <row r="36" spans="1:15" s="2" customFormat="1" ht="15.75" x14ac:dyDescent="0.25">
      <c r="A36" s="17">
        <v>29</v>
      </c>
      <c r="B36" s="49" t="s">
        <v>10</v>
      </c>
      <c r="C36" s="19">
        <f t="shared" si="17"/>
        <v>300</v>
      </c>
      <c r="D36" s="37">
        <v>100</v>
      </c>
      <c r="E36" s="36">
        <v>100</v>
      </c>
      <c r="F36" s="102">
        <v>100</v>
      </c>
      <c r="G36" s="37">
        <v>0</v>
      </c>
      <c r="H36" s="37">
        <v>0</v>
      </c>
      <c r="I36" s="47"/>
    </row>
    <row r="37" spans="1:15" ht="47.25" x14ac:dyDescent="0.25">
      <c r="A37" s="17">
        <v>39</v>
      </c>
      <c r="B37" s="108" t="s">
        <v>49</v>
      </c>
      <c r="C37" s="19">
        <f t="shared" si="17"/>
        <v>0</v>
      </c>
      <c r="D37" s="19">
        <f t="shared" ref="D37:H37" si="24">D38+D39</f>
        <v>0</v>
      </c>
      <c r="E37" s="56">
        <f t="shared" si="24"/>
        <v>0</v>
      </c>
      <c r="F37" s="104">
        <f t="shared" si="24"/>
        <v>0</v>
      </c>
      <c r="G37" s="19">
        <f t="shared" si="24"/>
        <v>0</v>
      </c>
      <c r="H37" s="19">
        <f t="shared" si="24"/>
        <v>0</v>
      </c>
      <c r="I37" s="55">
        <v>16</v>
      </c>
    </row>
    <row r="38" spans="1:15" ht="15.75" x14ac:dyDescent="0.25">
      <c r="A38" s="17">
        <v>40</v>
      </c>
      <c r="B38" s="49" t="s">
        <v>9</v>
      </c>
      <c r="C38" s="19">
        <f t="shared" si="17"/>
        <v>0</v>
      </c>
      <c r="D38" s="51">
        <v>0</v>
      </c>
      <c r="E38" s="52">
        <v>0</v>
      </c>
      <c r="F38" s="103">
        <v>0</v>
      </c>
      <c r="G38" s="51">
        <v>0</v>
      </c>
      <c r="H38" s="51">
        <v>0</v>
      </c>
      <c r="I38" s="53"/>
    </row>
    <row r="39" spans="1:15" ht="15.75" x14ac:dyDescent="0.25">
      <c r="A39" s="17">
        <v>41</v>
      </c>
      <c r="B39" s="50" t="s">
        <v>10</v>
      </c>
      <c r="C39" s="19">
        <f t="shared" si="17"/>
        <v>0</v>
      </c>
      <c r="D39" s="51">
        <v>0</v>
      </c>
      <c r="E39" s="52">
        <v>0</v>
      </c>
      <c r="F39" s="103">
        <v>0</v>
      </c>
      <c r="G39" s="51">
        <v>0</v>
      </c>
      <c r="H39" s="51">
        <v>0</v>
      </c>
      <c r="I39" s="53"/>
    </row>
    <row r="40" spans="1:15" ht="15.75" x14ac:dyDescent="0.25">
      <c r="A40" s="106">
        <v>43</v>
      </c>
      <c r="B40" s="111" t="s">
        <v>32</v>
      </c>
      <c r="C40" s="111"/>
      <c r="D40" s="111"/>
      <c r="E40" s="111"/>
      <c r="F40" s="111"/>
      <c r="G40" s="111"/>
      <c r="H40" s="111"/>
      <c r="I40" s="111"/>
      <c r="M40" s="68"/>
    </row>
    <row r="41" spans="1:15" ht="47.25" x14ac:dyDescent="0.25">
      <c r="A41" s="17">
        <v>44</v>
      </c>
      <c r="B41" s="31" t="s">
        <v>13</v>
      </c>
      <c r="C41" s="19">
        <f t="shared" si="17"/>
        <v>872</v>
      </c>
      <c r="D41" s="32">
        <f t="shared" ref="D41:H41" si="25">D42+D43</f>
        <v>332</v>
      </c>
      <c r="E41" s="32">
        <f t="shared" ref="E41:G41" si="26">E42+E43</f>
        <v>270</v>
      </c>
      <c r="F41" s="32">
        <f t="shared" si="26"/>
        <v>270</v>
      </c>
      <c r="G41" s="32">
        <f t="shared" si="26"/>
        <v>0</v>
      </c>
      <c r="H41" s="33">
        <f t="shared" si="25"/>
        <v>0</v>
      </c>
      <c r="I41" s="34"/>
      <c r="N41" s="68"/>
      <c r="O41" s="68"/>
    </row>
    <row r="42" spans="1:15" ht="15.75" x14ac:dyDescent="0.25">
      <c r="A42" s="17">
        <v>45</v>
      </c>
      <c r="B42" s="35" t="s">
        <v>9</v>
      </c>
      <c r="C42" s="19">
        <f t="shared" si="17"/>
        <v>62</v>
      </c>
      <c r="D42" s="36">
        <f>D45+D60</f>
        <v>62</v>
      </c>
      <c r="E42" s="36">
        <f t="shared" ref="E42:G42" si="27">E45+E60</f>
        <v>0</v>
      </c>
      <c r="F42" s="36">
        <f t="shared" si="27"/>
        <v>0</v>
      </c>
      <c r="G42" s="36">
        <f t="shared" si="27"/>
        <v>0</v>
      </c>
      <c r="H42" s="36">
        <v>0</v>
      </c>
      <c r="I42" s="38"/>
      <c r="N42" s="68"/>
    </row>
    <row r="43" spans="1:15" ht="15.75" x14ac:dyDescent="0.25">
      <c r="A43" s="17">
        <v>46</v>
      </c>
      <c r="B43" s="35" t="s">
        <v>10</v>
      </c>
      <c r="C43" s="19">
        <f t="shared" si="17"/>
        <v>810</v>
      </c>
      <c r="D43" s="36">
        <f>D46+D61</f>
        <v>270</v>
      </c>
      <c r="E43" s="36">
        <f t="shared" ref="E43:G43" si="28">E46+E61</f>
        <v>270</v>
      </c>
      <c r="F43" s="36">
        <f t="shared" si="28"/>
        <v>270</v>
      </c>
      <c r="G43" s="36">
        <f t="shared" si="28"/>
        <v>0</v>
      </c>
      <c r="H43" s="36">
        <v>0</v>
      </c>
      <c r="I43" s="38"/>
    </row>
    <row r="44" spans="1:15" ht="63" x14ac:dyDescent="0.25">
      <c r="A44" s="17">
        <v>47</v>
      </c>
      <c r="B44" s="57" t="s">
        <v>28</v>
      </c>
      <c r="C44" s="19">
        <f t="shared" si="17"/>
        <v>722</v>
      </c>
      <c r="D44" s="32">
        <f>D45+D46</f>
        <v>282</v>
      </c>
      <c r="E44" s="32">
        <f t="shared" ref="E44:H44" si="29">E45+E46</f>
        <v>220</v>
      </c>
      <c r="F44" s="101">
        <f t="shared" si="29"/>
        <v>220</v>
      </c>
      <c r="G44" s="33">
        <f t="shared" si="29"/>
        <v>0</v>
      </c>
      <c r="H44" s="33">
        <f t="shared" si="29"/>
        <v>0</v>
      </c>
      <c r="I44" s="58"/>
    </row>
    <row r="45" spans="1:15" ht="15.75" x14ac:dyDescent="0.25">
      <c r="A45" s="17">
        <v>48</v>
      </c>
      <c r="B45" s="59" t="s">
        <v>9</v>
      </c>
      <c r="C45" s="19">
        <f t="shared" si="17"/>
        <v>62</v>
      </c>
      <c r="D45" s="36">
        <f>D48+D51+D54</f>
        <v>62</v>
      </c>
      <c r="E45" s="36">
        <f t="shared" ref="E45:F45" si="30">E48+E51+E54</f>
        <v>0</v>
      </c>
      <c r="F45" s="36">
        <f t="shared" si="30"/>
        <v>0</v>
      </c>
      <c r="G45" s="36">
        <v>0</v>
      </c>
      <c r="H45" s="36">
        <v>0</v>
      </c>
      <c r="I45" s="47"/>
    </row>
    <row r="46" spans="1:15" ht="15.75" x14ac:dyDescent="0.25">
      <c r="A46" s="17">
        <v>49</v>
      </c>
      <c r="B46" s="60" t="s">
        <v>10</v>
      </c>
      <c r="C46" s="19">
        <f t="shared" si="17"/>
        <v>660</v>
      </c>
      <c r="D46" s="36">
        <f>D49+D52+D55</f>
        <v>220</v>
      </c>
      <c r="E46" s="36">
        <f t="shared" ref="E46:F46" si="31">E49+E52+E55</f>
        <v>220</v>
      </c>
      <c r="F46" s="36">
        <f t="shared" si="31"/>
        <v>220</v>
      </c>
      <c r="G46" s="36">
        <v>0</v>
      </c>
      <c r="H46" s="36">
        <v>0</v>
      </c>
      <c r="I46" s="61"/>
    </row>
    <row r="47" spans="1:15" ht="94.5" x14ac:dyDescent="0.25">
      <c r="A47" s="17">
        <v>50</v>
      </c>
      <c r="B47" s="44" t="s">
        <v>45</v>
      </c>
      <c r="C47" s="19">
        <f t="shared" si="17"/>
        <v>240</v>
      </c>
      <c r="D47" s="37">
        <f t="shared" ref="D47:H47" si="32">D48+D49</f>
        <v>80</v>
      </c>
      <c r="E47" s="32">
        <f t="shared" si="32"/>
        <v>80</v>
      </c>
      <c r="F47" s="101">
        <f t="shared" si="32"/>
        <v>80</v>
      </c>
      <c r="G47" s="33">
        <f t="shared" si="32"/>
        <v>0</v>
      </c>
      <c r="H47" s="33">
        <f t="shared" si="32"/>
        <v>0</v>
      </c>
      <c r="I47" s="38" t="s">
        <v>33</v>
      </c>
    </row>
    <row r="48" spans="1:15" ht="15.75" x14ac:dyDescent="0.25">
      <c r="A48" s="17">
        <v>51</v>
      </c>
      <c r="B48" s="59" t="s">
        <v>9</v>
      </c>
      <c r="C48" s="19">
        <f t="shared" si="17"/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47"/>
    </row>
    <row r="49" spans="1:9" ht="15.75" x14ac:dyDescent="0.25">
      <c r="A49" s="17">
        <v>52</v>
      </c>
      <c r="B49" s="60" t="s">
        <v>10</v>
      </c>
      <c r="C49" s="19">
        <f t="shared" si="17"/>
        <v>240</v>
      </c>
      <c r="D49" s="51">
        <v>80</v>
      </c>
      <c r="E49" s="51">
        <v>80</v>
      </c>
      <c r="F49" s="51">
        <v>80</v>
      </c>
      <c r="G49" s="51">
        <v>0</v>
      </c>
      <c r="H49" s="51">
        <v>0</v>
      </c>
      <c r="I49" s="61"/>
    </row>
    <row r="50" spans="1:9" ht="47.25" x14ac:dyDescent="0.25">
      <c r="A50" s="17">
        <v>53</v>
      </c>
      <c r="B50" s="44" t="s">
        <v>30</v>
      </c>
      <c r="C50" s="19">
        <f t="shared" si="17"/>
        <v>422</v>
      </c>
      <c r="D50" s="37">
        <f t="shared" ref="D50:H50" si="33">D51+D52</f>
        <v>182</v>
      </c>
      <c r="E50" s="32">
        <f t="shared" si="33"/>
        <v>120</v>
      </c>
      <c r="F50" s="101">
        <f t="shared" si="33"/>
        <v>120</v>
      </c>
      <c r="G50" s="33">
        <f t="shared" si="33"/>
        <v>0</v>
      </c>
      <c r="H50" s="33">
        <f t="shared" si="33"/>
        <v>0</v>
      </c>
      <c r="I50" s="38"/>
    </row>
    <row r="51" spans="1:9" ht="15.75" x14ac:dyDescent="0.25">
      <c r="A51" s="17">
        <v>54</v>
      </c>
      <c r="B51" s="62" t="s">
        <v>9</v>
      </c>
      <c r="C51" s="19">
        <f t="shared" si="17"/>
        <v>62</v>
      </c>
      <c r="D51" s="37">
        <v>62</v>
      </c>
      <c r="E51" s="37">
        <v>0</v>
      </c>
      <c r="F51" s="37">
        <v>0</v>
      </c>
      <c r="G51" s="37">
        <v>0</v>
      </c>
      <c r="H51" s="37">
        <v>0</v>
      </c>
      <c r="I51" s="47"/>
    </row>
    <row r="52" spans="1:9" ht="15.75" x14ac:dyDescent="0.25">
      <c r="A52" s="17">
        <v>55</v>
      </c>
      <c r="B52" s="63" t="s">
        <v>10</v>
      </c>
      <c r="C52" s="19">
        <f t="shared" si="17"/>
        <v>360</v>
      </c>
      <c r="D52" s="51">
        <v>120</v>
      </c>
      <c r="E52" s="51">
        <v>120</v>
      </c>
      <c r="F52" s="51">
        <v>120</v>
      </c>
      <c r="G52" s="51">
        <v>0</v>
      </c>
      <c r="H52" s="51">
        <v>0</v>
      </c>
      <c r="I52" s="61"/>
    </row>
    <row r="53" spans="1:9" ht="110.25" x14ac:dyDescent="0.25">
      <c r="A53" s="17">
        <v>56</v>
      </c>
      <c r="B53" s="44" t="s">
        <v>31</v>
      </c>
      <c r="C53" s="19">
        <f t="shared" si="17"/>
        <v>60</v>
      </c>
      <c r="D53" s="37">
        <f t="shared" ref="D53:H53" si="34">D54+D55</f>
        <v>20</v>
      </c>
      <c r="E53" s="32">
        <f t="shared" si="34"/>
        <v>20</v>
      </c>
      <c r="F53" s="101">
        <f t="shared" si="34"/>
        <v>20</v>
      </c>
      <c r="G53" s="33">
        <f t="shared" si="34"/>
        <v>0</v>
      </c>
      <c r="H53" s="33">
        <f t="shared" si="34"/>
        <v>0</v>
      </c>
      <c r="I53" s="38" t="s">
        <v>34</v>
      </c>
    </row>
    <row r="54" spans="1:9" ht="15.75" x14ac:dyDescent="0.25">
      <c r="A54" s="17">
        <v>57</v>
      </c>
      <c r="B54" s="62" t="s">
        <v>9</v>
      </c>
      <c r="C54" s="19">
        <f t="shared" si="17"/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47"/>
    </row>
    <row r="55" spans="1:9" ht="15.75" x14ac:dyDescent="0.25">
      <c r="A55" s="17">
        <v>58</v>
      </c>
      <c r="B55" s="62" t="s">
        <v>10</v>
      </c>
      <c r="C55" s="19">
        <f t="shared" si="17"/>
        <v>60</v>
      </c>
      <c r="D55" s="37">
        <v>20</v>
      </c>
      <c r="E55" s="37">
        <v>20</v>
      </c>
      <c r="F55" s="37">
        <v>20</v>
      </c>
      <c r="G55" s="37">
        <v>0</v>
      </c>
      <c r="H55" s="37">
        <v>0</v>
      </c>
      <c r="I55" s="64"/>
    </row>
    <row r="56" spans="1:9" ht="31.5" x14ac:dyDescent="0.25">
      <c r="A56" s="17">
        <v>59</v>
      </c>
      <c r="B56" s="44" t="s">
        <v>50</v>
      </c>
      <c r="C56" s="19">
        <f t="shared" si="17"/>
        <v>0</v>
      </c>
      <c r="D56" s="37"/>
      <c r="E56" s="32">
        <f>E57+0</f>
        <v>0</v>
      </c>
      <c r="F56" s="101">
        <v>0</v>
      </c>
      <c r="G56" s="33">
        <v>0</v>
      </c>
      <c r="H56" s="33">
        <v>0</v>
      </c>
      <c r="I56" s="38"/>
    </row>
    <row r="57" spans="1:9" ht="15.75" x14ac:dyDescent="0.25">
      <c r="A57" s="17">
        <v>60</v>
      </c>
      <c r="B57" s="62" t="s">
        <v>9</v>
      </c>
      <c r="C57" s="19">
        <f t="shared" si="17"/>
        <v>0</v>
      </c>
      <c r="D57" s="37">
        <v>0</v>
      </c>
      <c r="E57" s="36">
        <v>0</v>
      </c>
      <c r="F57" s="102">
        <v>0</v>
      </c>
      <c r="G57" s="37">
        <v>0</v>
      </c>
      <c r="H57" s="37">
        <v>0</v>
      </c>
      <c r="I57" s="47"/>
    </row>
    <row r="58" spans="1:9" ht="15.75" x14ac:dyDescent="0.25">
      <c r="A58" s="17">
        <v>61</v>
      </c>
      <c r="B58" s="62" t="s">
        <v>10</v>
      </c>
      <c r="C58" s="19">
        <f t="shared" si="17"/>
        <v>0</v>
      </c>
      <c r="D58" s="37">
        <v>0</v>
      </c>
      <c r="E58" s="36">
        <v>0</v>
      </c>
      <c r="F58" s="102">
        <v>0</v>
      </c>
      <c r="G58" s="37">
        <v>0</v>
      </c>
      <c r="H58" s="37">
        <v>0</v>
      </c>
      <c r="I58" s="64"/>
    </row>
    <row r="59" spans="1:9" s="2" customFormat="1" ht="73.5" customHeight="1" x14ac:dyDescent="0.25">
      <c r="A59" s="17">
        <v>47</v>
      </c>
      <c r="B59" s="57" t="s">
        <v>41</v>
      </c>
      <c r="C59" s="19">
        <f t="shared" si="17"/>
        <v>150</v>
      </c>
      <c r="D59" s="32">
        <f>D60+D61</f>
        <v>50</v>
      </c>
      <c r="E59" s="32">
        <f t="shared" ref="E59:H59" si="35">E60+E61</f>
        <v>50</v>
      </c>
      <c r="F59" s="32">
        <f t="shared" si="35"/>
        <v>50</v>
      </c>
      <c r="G59" s="32">
        <f t="shared" si="35"/>
        <v>0</v>
      </c>
      <c r="H59" s="32">
        <f t="shared" si="35"/>
        <v>0</v>
      </c>
      <c r="I59" s="58"/>
    </row>
    <row r="60" spans="1:9" s="2" customFormat="1" ht="15.75" x14ac:dyDescent="0.25">
      <c r="A60" s="17">
        <v>48</v>
      </c>
      <c r="B60" s="59" t="s">
        <v>9</v>
      </c>
      <c r="C60" s="19">
        <f t="shared" si="17"/>
        <v>0</v>
      </c>
      <c r="D60" s="36">
        <f>D63</f>
        <v>0</v>
      </c>
      <c r="E60" s="36">
        <f t="shared" ref="E60:H60" si="36">E63</f>
        <v>0</v>
      </c>
      <c r="F60" s="36">
        <f t="shared" si="36"/>
        <v>0</v>
      </c>
      <c r="G60" s="36">
        <f t="shared" si="36"/>
        <v>0</v>
      </c>
      <c r="H60" s="36">
        <f t="shared" si="36"/>
        <v>0</v>
      </c>
      <c r="I60" s="47"/>
    </row>
    <row r="61" spans="1:9" s="2" customFormat="1" ht="15.75" x14ac:dyDescent="0.25">
      <c r="A61" s="17">
        <v>49</v>
      </c>
      <c r="B61" s="60" t="s">
        <v>10</v>
      </c>
      <c r="C61" s="19">
        <f t="shared" si="17"/>
        <v>150</v>
      </c>
      <c r="D61" s="36">
        <f>D64</f>
        <v>50</v>
      </c>
      <c r="E61" s="36">
        <f t="shared" ref="E61:H61" si="37">E64</f>
        <v>50</v>
      </c>
      <c r="F61" s="36">
        <f t="shared" si="37"/>
        <v>50</v>
      </c>
      <c r="G61" s="36">
        <f t="shared" si="37"/>
        <v>0</v>
      </c>
      <c r="H61" s="36">
        <f t="shared" si="37"/>
        <v>0</v>
      </c>
      <c r="I61" s="61"/>
    </row>
    <row r="62" spans="1:9" s="2" customFormat="1" ht="47.25" x14ac:dyDescent="0.25">
      <c r="A62" s="17">
        <v>50</v>
      </c>
      <c r="B62" s="44" t="s">
        <v>40</v>
      </c>
      <c r="C62" s="19">
        <f t="shared" si="17"/>
        <v>150</v>
      </c>
      <c r="D62" s="37">
        <f t="shared" ref="D62:H62" si="38">D63+D64</f>
        <v>50</v>
      </c>
      <c r="E62" s="32">
        <f t="shared" si="38"/>
        <v>50</v>
      </c>
      <c r="F62" s="101">
        <f t="shared" si="38"/>
        <v>50</v>
      </c>
      <c r="G62" s="33">
        <f t="shared" si="38"/>
        <v>0</v>
      </c>
      <c r="H62" s="33">
        <f t="shared" si="38"/>
        <v>0</v>
      </c>
      <c r="I62" s="38" t="s">
        <v>43</v>
      </c>
    </row>
    <row r="63" spans="1:9" s="2" customFormat="1" ht="15.75" x14ac:dyDescent="0.25">
      <c r="A63" s="17">
        <v>60</v>
      </c>
      <c r="B63" s="62" t="s">
        <v>9</v>
      </c>
      <c r="C63" s="19">
        <f t="shared" si="17"/>
        <v>0</v>
      </c>
      <c r="D63" s="37">
        <v>0</v>
      </c>
      <c r="E63" s="36">
        <v>0</v>
      </c>
      <c r="F63" s="102">
        <v>0</v>
      </c>
      <c r="G63" s="37">
        <v>0</v>
      </c>
      <c r="H63" s="37">
        <v>0</v>
      </c>
      <c r="I63" s="47"/>
    </row>
    <row r="64" spans="1:9" s="2" customFormat="1" ht="15.75" x14ac:dyDescent="0.25">
      <c r="A64" s="17">
        <v>61</v>
      </c>
      <c r="B64" s="62" t="s">
        <v>10</v>
      </c>
      <c r="C64" s="19">
        <f t="shared" si="17"/>
        <v>150</v>
      </c>
      <c r="D64" s="37">
        <v>50</v>
      </c>
      <c r="E64" s="36">
        <v>50</v>
      </c>
      <c r="F64" s="102">
        <v>50</v>
      </c>
      <c r="G64" s="37">
        <v>0</v>
      </c>
      <c r="H64" s="37">
        <v>0</v>
      </c>
      <c r="I64" s="64"/>
    </row>
    <row r="65" spans="6:6" x14ac:dyDescent="0.25">
      <c r="F65" s="105"/>
    </row>
    <row r="66" spans="6:6" x14ac:dyDescent="0.25">
      <c r="F66" s="105"/>
    </row>
    <row r="67" spans="6:6" x14ac:dyDescent="0.25">
      <c r="F67" s="105"/>
    </row>
    <row r="68" spans="6:6" x14ac:dyDescent="0.25">
      <c r="F68" s="105"/>
    </row>
    <row r="69" spans="6:6" x14ac:dyDescent="0.25">
      <c r="F69" s="105"/>
    </row>
    <row r="70" spans="6:6" x14ac:dyDescent="0.25">
      <c r="F70" s="105"/>
    </row>
    <row r="71" spans="6:6" x14ac:dyDescent="0.25">
      <c r="F71" s="105"/>
    </row>
    <row r="72" spans="6:6" x14ac:dyDescent="0.25">
      <c r="F72" s="105"/>
    </row>
    <row r="73" spans="6:6" x14ac:dyDescent="0.25">
      <c r="F73" s="105"/>
    </row>
    <row r="74" spans="6:6" x14ac:dyDescent="0.25">
      <c r="F74" s="105"/>
    </row>
    <row r="75" spans="6:6" x14ac:dyDescent="0.25">
      <c r="F75" s="105"/>
    </row>
    <row r="76" spans="6:6" x14ac:dyDescent="0.25">
      <c r="F76" s="105"/>
    </row>
    <row r="77" spans="6:6" x14ac:dyDescent="0.25">
      <c r="F77" s="105"/>
    </row>
    <row r="78" spans="6:6" x14ac:dyDescent="0.25">
      <c r="F78" s="105"/>
    </row>
    <row r="79" spans="6:6" x14ac:dyDescent="0.25">
      <c r="F79" s="105"/>
    </row>
    <row r="80" spans="6:6" x14ac:dyDescent="0.25">
      <c r="F80" s="105"/>
    </row>
    <row r="81" spans="6:6" x14ac:dyDescent="0.25">
      <c r="F81" s="105"/>
    </row>
    <row r="82" spans="6:6" x14ac:dyDescent="0.25">
      <c r="F82" s="105"/>
    </row>
    <row r="83" spans="6:6" x14ac:dyDescent="0.25">
      <c r="F83" s="105"/>
    </row>
    <row r="84" spans="6:6" x14ac:dyDescent="0.25">
      <c r="F84" s="105"/>
    </row>
    <row r="85" spans="6:6" x14ac:dyDescent="0.25">
      <c r="F85" s="105"/>
    </row>
    <row r="86" spans="6:6" x14ac:dyDescent="0.25">
      <c r="F86" s="105"/>
    </row>
    <row r="87" spans="6:6" x14ac:dyDescent="0.25">
      <c r="F87" s="105"/>
    </row>
    <row r="88" spans="6:6" x14ac:dyDescent="0.25">
      <c r="F88" s="105"/>
    </row>
    <row r="89" spans="6:6" x14ac:dyDescent="0.25">
      <c r="F89" s="105"/>
    </row>
    <row r="90" spans="6:6" x14ac:dyDescent="0.25">
      <c r="F90" s="105"/>
    </row>
    <row r="91" spans="6:6" x14ac:dyDescent="0.25">
      <c r="F91" s="105"/>
    </row>
    <row r="92" spans="6:6" x14ac:dyDescent="0.25">
      <c r="F92" s="105"/>
    </row>
    <row r="93" spans="6:6" x14ac:dyDescent="0.25">
      <c r="F93" s="105"/>
    </row>
    <row r="94" spans="6:6" x14ac:dyDescent="0.25">
      <c r="F94" s="105"/>
    </row>
    <row r="95" spans="6:6" x14ac:dyDescent="0.25">
      <c r="F95" s="105"/>
    </row>
    <row r="96" spans="6:6" x14ac:dyDescent="0.25">
      <c r="F96" s="105"/>
    </row>
    <row r="97" spans="6:6" x14ac:dyDescent="0.25">
      <c r="F97" s="105"/>
    </row>
    <row r="98" spans="6:6" x14ac:dyDescent="0.25">
      <c r="F98" s="105"/>
    </row>
    <row r="99" spans="6:6" x14ac:dyDescent="0.25">
      <c r="F99" s="105"/>
    </row>
    <row r="100" spans="6:6" x14ac:dyDescent="0.25">
      <c r="F100" s="105"/>
    </row>
    <row r="101" spans="6:6" x14ac:dyDescent="0.25">
      <c r="F101" s="105"/>
    </row>
    <row r="102" spans="6:6" x14ac:dyDescent="0.25">
      <c r="F102" s="105"/>
    </row>
    <row r="103" spans="6:6" x14ac:dyDescent="0.25">
      <c r="F103" s="105"/>
    </row>
    <row r="104" spans="6:6" x14ac:dyDescent="0.25">
      <c r="F104" s="105"/>
    </row>
    <row r="105" spans="6:6" x14ac:dyDescent="0.25">
      <c r="F105" s="105"/>
    </row>
    <row r="106" spans="6:6" x14ac:dyDescent="0.25">
      <c r="F106" s="105"/>
    </row>
    <row r="107" spans="6:6" x14ac:dyDescent="0.25">
      <c r="F107" s="105"/>
    </row>
    <row r="108" spans="6:6" x14ac:dyDescent="0.25">
      <c r="F108" s="105"/>
    </row>
    <row r="109" spans="6:6" x14ac:dyDescent="0.25">
      <c r="F109" s="105"/>
    </row>
    <row r="110" spans="6:6" x14ac:dyDescent="0.25">
      <c r="F110" s="105"/>
    </row>
    <row r="111" spans="6:6" x14ac:dyDescent="0.25">
      <c r="F111" s="105"/>
    </row>
    <row r="112" spans="6:6" x14ac:dyDescent="0.25">
      <c r="F112" s="105"/>
    </row>
    <row r="113" spans="6:6" x14ac:dyDescent="0.25">
      <c r="F113" s="105"/>
    </row>
  </sheetData>
  <mergeCells count="9">
    <mergeCell ref="C3:K3"/>
    <mergeCell ref="B14:H14"/>
    <mergeCell ref="B18:I18"/>
    <mergeCell ref="B40:I40"/>
    <mergeCell ref="B4:I4"/>
    <mergeCell ref="A5:A6"/>
    <mergeCell ref="B5:B6"/>
    <mergeCell ref="C5:H5"/>
    <mergeCell ref="I5:I6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</vt:lpstr>
      <vt:lpstr>подпрограмма 1</vt:lpstr>
      <vt:lpstr>переделан </vt:lpstr>
      <vt:lpstr>'1'!а1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Сивкина Ольга Виткоровна</cp:lastModifiedBy>
  <cp:revision>4</cp:revision>
  <cp:lastPrinted>2026-02-26T11:06:03Z</cp:lastPrinted>
  <dcterms:created xsi:type="dcterms:W3CDTF">2006-09-28T05:33:49Z</dcterms:created>
  <dcterms:modified xsi:type="dcterms:W3CDTF">2026-02-26T11:06:40Z</dcterms:modified>
  <dc:language>ru-RU</dc:language>
</cp:coreProperties>
</file>