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1570" windowHeight="81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Лист1!$10:$12</definedName>
  </definedNames>
  <calcPr calcId="144525"/>
</workbook>
</file>

<file path=xl/calcChain.xml><?xml version="1.0" encoding="utf-8"?>
<calcChain xmlns="http://schemas.openxmlformats.org/spreadsheetml/2006/main">
  <c r="K23" i="1" l="1"/>
  <c r="L23" i="1"/>
  <c r="J23" i="1"/>
  <c r="K22" i="1"/>
  <c r="L22" i="1"/>
  <c r="J22" i="1"/>
  <c r="C124" i="1"/>
  <c r="C123" i="1"/>
  <c r="C78" i="1"/>
  <c r="C77" i="1"/>
  <c r="C75" i="1"/>
  <c r="C74" i="1"/>
  <c r="C72" i="1"/>
  <c r="C71" i="1"/>
  <c r="J21" i="1" l="1"/>
  <c r="L14" i="1" l="1"/>
  <c r="F23" i="1" l="1"/>
  <c r="G23" i="1"/>
  <c r="H23" i="1"/>
  <c r="E23" i="1"/>
  <c r="E15" i="1" s="1"/>
  <c r="F22" i="1"/>
  <c r="G22" i="1"/>
  <c r="H22" i="1"/>
  <c r="E22" i="1"/>
  <c r="D162" i="1"/>
  <c r="D161" i="1"/>
  <c r="D159" i="1"/>
  <c r="D158" i="1"/>
  <c r="D155" i="1"/>
  <c r="D153" i="1"/>
  <c r="D152" i="1"/>
  <c r="D150" i="1"/>
  <c r="D149" i="1"/>
  <c r="C146" i="1"/>
  <c r="C145" i="1"/>
  <c r="C140" i="1"/>
  <c r="C139" i="1"/>
  <c r="C137" i="1"/>
  <c r="C136" i="1"/>
  <c r="C134" i="1"/>
  <c r="C133" i="1"/>
  <c r="C131" i="1"/>
  <c r="C130" i="1"/>
  <c r="C128" i="1"/>
  <c r="C127" i="1"/>
  <c r="C121" i="1"/>
  <c r="C120" i="1"/>
  <c r="C118" i="1"/>
  <c r="C117" i="1"/>
  <c r="C115" i="1"/>
  <c r="C114" i="1"/>
  <c r="C112" i="1"/>
  <c r="C111" i="1"/>
  <c r="C109" i="1"/>
  <c r="C108" i="1"/>
  <c r="C106" i="1"/>
  <c r="C105" i="1"/>
  <c r="C103" i="1"/>
  <c r="C102" i="1"/>
  <c r="C100" i="1"/>
  <c r="C99" i="1"/>
  <c r="C97" i="1"/>
  <c r="C96" i="1"/>
  <c r="C94" i="1"/>
  <c r="C93" i="1"/>
  <c r="C91" i="1"/>
  <c r="C90" i="1"/>
  <c r="C88" i="1"/>
  <c r="C87" i="1"/>
  <c r="C85" i="1"/>
  <c r="C84" i="1"/>
  <c r="C82" i="1"/>
  <c r="C81" i="1"/>
  <c r="D68" i="1"/>
  <c r="D69" i="1"/>
  <c r="C66" i="1"/>
  <c r="C63" i="1"/>
  <c r="C62" i="1"/>
  <c r="C60" i="1"/>
  <c r="C56" i="1"/>
  <c r="C54" i="1"/>
  <c r="C53" i="1"/>
  <c r="C51" i="1"/>
  <c r="C50" i="1"/>
  <c r="C48" i="1"/>
  <c r="C47" i="1"/>
  <c r="C45" i="1"/>
  <c r="C44" i="1"/>
  <c r="C42" i="1"/>
  <c r="C41" i="1"/>
  <c r="C39" i="1"/>
  <c r="C38" i="1"/>
  <c r="C36" i="1"/>
  <c r="C35" i="1"/>
  <c r="C33" i="1"/>
  <c r="C32" i="1"/>
  <c r="C30" i="1"/>
  <c r="C29" i="1"/>
  <c r="C26" i="1"/>
  <c r="C18" i="1"/>
  <c r="C19" i="1"/>
  <c r="L15" i="1" l="1"/>
  <c r="L17" i="1"/>
  <c r="K17" i="1"/>
  <c r="L21" i="1" l="1"/>
  <c r="L13" i="1"/>
  <c r="I143" i="1"/>
  <c r="C143" i="1" s="1"/>
  <c r="I142" i="1"/>
  <c r="C142" i="1" s="1"/>
  <c r="I65" i="1"/>
  <c r="C65" i="1" s="1"/>
  <c r="I59" i="1"/>
  <c r="I57" i="1"/>
  <c r="C57" i="1" s="1"/>
  <c r="I27" i="1"/>
  <c r="I156" i="1"/>
  <c r="D156" i="1" s="1"/>
  <c r="I23" i="1" l="1"/>
  <c r="C23" i="1" s="1"/>
  <c r="C27" i="1"/>
  <c r="C59" i="1"/>
  <c r="I22" i="1"/>
  <c r="C22" i="1" s="1"/>
  <c r="F15" i="1"/>
  <c r="G15" i="1"/>
  <c r="H15" i="1"/>
  <c r="I15" i="1"/>
  <c r="J15" i="1"/>
  <c r="K15" i="1"/>
  <c r="F14" i="1"/>
  <c r="H21" i="1"/>
  <c r="J14" i="1"/>
  <c r="F17" i="1"/>
  <c r="G17" i="1"/>
  <c r="H17" i="1"/>
  <c r="I17" i="1"/>
  <c r="J17" i="1"/>
  <c r="E17" i="1"/>
  <c r="C17" i="1" l="1"/>
  <c r="I14" i="1"/>
  <c r="I13" i="1" s="1"/>
  <c r="C15" i="1"/>
  <c r="K14" i="1"/>
  <c r="K13" i="1" s="1"/>
  <c r="K21" i="1"/>
  <c r="J13" i="1"/>
  <c r="F13" i="1"/>
  <c r="F21" i="1"/>
  <c r="H14" i="1"/>
  <c r="H13" i="1" s="1"/>
  <c r="G21" i="1"/>
  <c r="G14" i="1"/>
  <c r="G13" i="1" s="1"/>
  <c r="I21" i="1"/>
  <c r="E14" i="1"/>
  <c r="E21" i="1"/>
  <c r="C14" i="1" l="1"/>
  <c r="C21" i="1"/>
  <c r="E13" i="1"/>
  <c r="C13" i="1" s="1"/>
</calcChain>
</file>

<file path=xl/sharedStrings.xml><?xml version="1.0" encoding="utf-8"?>
<sst xmlns="http://schemas.openxmlformats.org/spreadsheetml/2006/main" count="185" uniqueCount="86">
  <si>
    <t>№ п/п</t>
  </si>
  <si>
    <t>Наименование мероприятий/ источники расходов на финансирование</t>
  </si>
  <si>
    <t>Объем расходов на выполнение мероприятия за счет всех источников ресурсного обеспечения, рублей</t>
  </si>
  <si>
    <t>Номер строки целевых показателей, на достижение которых направлены мероприятия</t>
  </si>
  <si>
    <t>ВСЕГО:</t>
  </si>
  <si>
    <t>Всего по муниципальной программе, в том числе:</t>
  </si>
  <si>
    <t>областной бюджет</t>
  </si>
  <si>
    <t>местный бюджет</t>
  </si>
  <si>
    <t>КАПИТАЛЬНЫЕ ВЛОЖЕНИЯ</t>
  </si>
  <si>
    <t>Всего по капитальным вложениям, в том числе</t>
  </si>
  <si>
    <t>ПРОЧИЕ НУЖДЫ</t>
  </si>
  <si>
    <t xml:space="preserve">Раздел 1. ОСНАЩЕНИЕ  АРХИВОХРАНИЛИЩА  И КАБИНЕТОВ АРХИВА                                                               </t>
  </si>
  <si>
    <t>Приобретение стеллажного оборудования</t>
  </si>
  <si>
    <t>Приобретение мебели для читального зала</t>
  </si>
  <si>
    <t>Приобретение шредера для уничтожения архивных документов конфедициаль-ного характера</t>
  </si>
  <si>
    <t>Приобретение устройства для прошивки документов</t>
  </si>
  <si>
    <t>Приобретение компьютера в сборе</t>
  </si>
  <si>
    <t>Приобретение и установка кондиционеров</t>
  </si>
  <si>
    <t>Приобретение канцтоваров</t>
  </si>
  <si>
    <t>Приобретение тележки архивной и архивных лестниц- стремянок</t>
  </si>
  <si>
    <t>Приобретение демонстрационного оборудования для читального зала</t>
  </si>
  <si>
    <t>Приобретение МФУ</t>
  </si>
  <si>
    <t>Приобретение бактерицидного облучателя для обеззараживания воздуха в читальном зале</t>
  </si>
  <si>
    <t>Раздел 2. ОБЕСПЕЧЕНИЕ СОХРАННОСТИ АРХИВНОГО ФОНДА</t>
  </si>
  <si>
    <t>Проектирование автоматической установки пожарной, охранной  сигнализации, системы оповещения и управления эвакуацией (АУПТ, ОПС, СОУЭ)</t>
  </si>
  <si>
    <t>Разработка проектной документации по монтажу системы вентиляции в архиве</t>
  </si>
  <si>
    <t>Монтаж и проведение пусконаладочных работ приточно- вытяжной вентиляции,  автоматической охранно-пожарной сигнализации, системы оповещения и управления эвакуацией и системы  пожаротушения в помещениях архива</t>
  </si>
  <si>
    <t xml:space="preserve">Изготовление плана эвакуации </t>
  </si>
  <si>
    <t xml:space="preserve">Проведение экспертизы помещения архива       </t>
  </si>
  <si>
    <t>Приобретение мешков для эвакуации документов</t>
  </si>
  <si>
    <t>Приобретение картотеки для CD-RW дисков</t>
  </si>
  <si>
    <t>Обработка потолочных перекрытий противопожарным составом</t>
  </si>
  <si>
    <t>Приобретение дезинфекционной камеры</t>
  </si>
  <si>
    <t xml:space="preserve">Приобретение холодильника для хранения позитивов </t>
  </si>
  <si>
    <t>Приобретение и установка в архивохранилище приточно- вытяжной вентиляции</t>
  </si>
  <si>
    <t xml:space="preserve">Приобретение автоматического станка для переплета документов и органайзер к нему </t>
  </si>
  <si>
    <t xml:space="preserve">Приобретение профессионального архивного обеспыливателя </t>
  </si>
  <si>
    <t>Раздел 3. ВЫПОЛНЕНИЕ РАБОТ ПО ОЦИФРОВКЕ И ПЕРЕПЛЕТУ ДОКУМЕНТОВ</t>
  </si>
  <si>
    <t>Приобретение CD-RW дисков для нарезки отсканированных архивных описей дел и дел, часто используемых фондов</t>
  </si>
  <si>
    <t xml:space="preserve">Оплата услуг по переплету архивных документов. (Научная обработка документов, подготовка их к сканированию и переплету)  </t>
  </si>
  <si>
    <t xml:space="preserve">Оплата услуг оцифровки архивных описей дел и дел, часто используемых фондов  </t>
  </si>
  <si>
    <t xml:space="preserve">Приобретение копировального аппарата </t>
  </si>
  <si>
    <t>Приобретение папок для переплета, архивных коробов</t>
  </si>
  <si>
    <t>Приобретение широкоформатного поточного архивного сканера</t>
  </si>
  <si>
    <t>Раздел 5. КОМПЛЕКТОВАНИЕ АРХИВНОГО ФОНДА АРТИНСКОГО ГОРОДСКОГО ОКРУГА. УКРЕПЛЕНИЕ КАДРОВОГО ПОТЕНЦИАЛА АРХИВНОГО ОТДЕЛА</t>
  </si>
  <si>
    <t>Печать фото</t>
  </si>
  <si>
    <t xml:space="preserve">Участие заведующей отделом в рабочей поездке руководителей муниципальных архивов, направляемых в Архивное агентство при Государственной регистрационной службе при Правительстве Киргизской Республики и государственные архивы Киргизской Республики </t>
  </si>
  <si>
    <t>Оплата услуг по описанию архивных документов, поступивших от ликвидированных организаций</t>
  </si>
  <si>
    <t xml:space="preserve">Всего по прочим нуждам, в том числе  </t>
  </si>
  <si>
    <t>ПЛАН МЕРОПРИЯТИЙ</t>
  </si>
  <si>
    <t xml:space="preserve">Проведение совещаний и семинаров с лицами, ответственными за архив и делопроизводство в организациях, членами экспертных комиссий, организация юбилейного мероприятия, посвященного 100- летию архивной службы  </t>
  </si>
  <si>
    <t>Приобретение архивного сканера (Программно-аппаратный комплекс (ПАК) VIAR Сириус)</t>
  </si>
  <si>
    <t>Приобретение программного обеспечения «Распорядительные документы органов власти», его обслуживание и наполнение</t>
  </si>
  <si>
    <t>92</t>
  </si>
  <si>
    <t>93</t>
  </si>
  <si>
    <t>94</t>
  </si>
  <si>
    <t>95</t>
  </si>
  <si>
    <t>96</t>
  </si>
  <si>
    <t>97</t>
  </si>
  <si>
    <t>98</t>
  </si>
  <si>
    <t>99</t>
  </si>
  <si>
    <t>Приобретение оргтехники (источника бесперебойного питания, компьютеров, ноутбуков,видеопроектора и проекционного экрана) для читального зала</t>
  </si>
  <si>
    <t>Приобретение увлажнителя воздуха в архивохранилище</t>
  </si>
  <si>
    <t>Техническое обслуживание кондиционеров, оргтехники</t>
  </si>
  <si>
    <t>муниципальной программы «Развитие архивного дела на территории</t>
  </si>
  <si>
    <t>2, 3</t>
  </si>
  <si>
    <t>2, 15</t>
  </si>
  <si>
    <t>11, 18</t>
  </si>
  <si>
    <t>9, 10</t>
  </si>
  <si>
    <t>2, 11, 18</t>
  </si>
  <si>
    <t>4, 5, 6</t>
  </si>
  <si>
    <t>4, 5</t>
  </si>
  <si>
    <t xml:space="preserve">10, 11 </t>
  </si>
  <si>
    <t>Приобретение компьютерных кресел для читального зала и кабинетов архивного отдела</t>
  </si>
  <si>
    <t>Приобретение расходных материалов для цветного принтера, копира, принтеров, переплетного станка</t>
  </si>
  <si>
    <t>Приобретение подставок для документов (для демонстрационных витрин в читальном зале)</t>
  </si>
  <si>
    <t>Приобретение измерительных приборов (измеритель температуры и влажности и др.), их поверка</t>
  </si>
  <si>
    <t>Приобретение огнетушителей</t>
  </si>
  <si>
    <t>10, 17</t>
  </si>
  <si>
    <t>12, 13</t>
  </si>
  <si>
    <t xml:space="preserve">Артинского городского округа с 2017 по 2024 годы» </t>
  </si>
  <si>
    <t>Приложение № 3</t>
  </si>
  <si>
    <t>к постановлению</t>
  </si>
  <si>
    <t>Администрации Артинского городского округа</t>
  </si>
  <si>
    <t>Приобретение конвертов</t>
  </si>
  <si>
    <t>от ______________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</si>
</sst>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0" fontId="0" fillId="2" borderId="1" xfId="0" applyFont="1" applyFill="1" applyBorder="1"/>
    <xf numFmtId="0" fontId="6" fillId="0" borderId="0" xfId="0" applyFont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4931F7"/>
      <color rgb="FFF632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9"/>
  <sheetViews>
    <sheetView tabSelected="1" zoomScale="80" zoomScaleNormal="80" workbookViewId="0">
      <selection activeCell="W25" sqref="W25"/>
    </sheetView>
  </sheetViews>
  <sheetFormatPr defaultRowHeight="15" x14ac:dyDescent="0.25"/>
  <cols>
    <col min="1" max="1" width="5.42578125" style="14" customWidth="1"/>
    <col min="2" max="2" width="29.42578125" customWidth="1"/>
    <col min="3" max="3" width="2" hidden="1" customWidth="1"/>
    <col min="4" max="4" width="14.5703125" style="6" customWidth="1"/>
    <col min="5" max="5" width="12.85546875" customWidth="1"/>
    <col min="6" max="6" width="14.5703125" customWidth="1"/>
    <col min="7" max="7" width="14.7109375" customWidth="1"/>
    <col min="8" max="8" width="14.5703125" customWidth="1"/>
    <col min="9" max="9" width="13" style="27" customWidth="1"/>
    <col min="10" max="10" width="12.7109375" style="27" customWidth="1"/>
    <col min="11" max="12" width="13" style="27" customWidth="1"/>
    <col min="13" max="13" width="18.5703125" customWidth="1"/>
    <col min="17" max="17" width="27.28515625" customWidth="1"/>
  </cols>
  <sheetData>
    <row r="1" spans="1:17" ht="18.75" customHeight="1" x14ac:dyDescent="0.25">
      <c r="B1" s="6"/>
      <c r="C1" s="6"/>
      <c r="E1" s="6"/>
      <c r="F1" s="6"/>
      <c r="G1" s="6"/>
      <c r="H1" s="38" t="s">
        <v>81</v>
      </c>
      <c r="I1" s="38"/>
      <c r="J1" s="38"/>
      <c r="K1" s="38"/>
      <c r="L1" s="38"/>
      <c r="M1" s="38"/>
    </row>
    <row r="2" spans="1:17" ht="18.75" customHeight="1" x14ac:dyDescent="0.25">
      <c r="B2" s="6"/>
      <c r="C2" s="6"/>
      <c r="E2" s="6"/>
      <c r="F2" s="6"/>
      <c r="G2" s="6"/>
      <c r="H2" s="38" t="s">
        <v>82</v>
      </c>
      <c r="I2" s="38"/>
      <c r="J2" s="38"/>
      <c r="K2" s="38"/>
      <c r="L2" s="38"/>
      <c r="M2" s="38"/>
    </row>
    <row r="3" spans="1:17" ht="18.75" customHeight="1" x14ac:dyDescent="0.25">
      <c r="B3" s="6"/>
      <c r="C3" s="6"/>
      <c r="E3" s="6"/>
      <c r="F3" s="6"/>
      <c r="G3" s="6"/>
      <c r="H3" s="38" t="s">
        <v>83</v>
      </c>
      <c r="I3" s="38"/>
      <c r="J3" s="38"/>
      <c r="K3" s="38"/>
      <c r="L3" s="38"/>
      <c r="M3" s="38"/>
    </row>
    <row r="4" spans="1:17" ht="24" customHeight="1" x14ac:dyDescent="0.25">
      <c r="B4" s="6"/>
      <c r="C4" s="6"/>
      <c r="E4" s="6"/>
      <c r="F4" s="6"/>
      <c r="G4" s="6"/>
      <c r="H4" s="38" t="s">
        <v>85</v>
      </c>
      <c r="I4" s="38"/>
      <c r="J4" s="38"/>
      <c r="K4" s="38"/>
      <c r="L4" s="38"/>
      <c r="M4" s="38"/>
    </row>
    <row r="5" spans="1:17" ht="20.25" customHeight="1" x14ac:dyDescent="0.25">
      <c r="B5" s="6"/>
      <c r="C5" s="6"/>
      <c r="E5" s="6"/>
      <c r="F5" s="6"/>
      <c r="G5" s="6"/>
      <c r="H5" s="39"/>
      <c r="I5" s="39"/>
      <c r="J5" s="39"/>
      <c r="K5" s="39"/>
      <c r="L5" s="39"/>
      <c r="M5" s="39"/>
    </row>
    <row r="6" spans="1:17" ht="18.75" x14ac:dyDescent="0.25">
      <c r="A6" s="29" t="s">
        <v>49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7" ht="18.75" x14ac:dyDescent="0.25">
      <c r="A7" s="40" t="s">
        <v>64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7" ht="18.75" x14ac:dyDescent="0.25">
      <c r="A8" s="40" t="s">
        <v>80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7" ht="15.75" x14ac:dyDescent="0.25">
      <c r="A9" s="2"/>
      <c r="B9" s="6"/>
      <c r="C9" s="6"/>
      <c r="E9" s="6"/>
      <c r="F9" s="6"/>
      <c r="G9" s="6"/>
      <c r="H9" s="6"/>
      <c r="I9" s="21"/>
      <c r="J9" s="21"/>
      <c r="K9" s="21"/>
      <c r="L9" s="21"/>
      <c r="M9" s="6"/>
    </row>
    <row r="10" spans="1:17" ht="32.450000000000003" customHeight="1" x14ac:dyDescent="0.25">
      <c r="A10" s="47" t="s">
        <v>0</v>
      </c>
      <c r="B10" s="47" t="s">
        <v>1</v>
      </c>
      <c r="C10" s="41" t="s">
        <v>2</v>
      </c>
      <c r="D10" s="42"/>
      <c r="E10" s="42"/>
      <c r="F10" s="42"/>
      <c r="G10" s="42"/>
      <c r="H10" s="42"/>
      <c r="I10" s="42"/>
      <c r="J10" s="42"/>
      <c r="K10" s="42"/>
      <c r="L10" s="43"/>
      <c r="M10" s="44" t="s">
        <v>3</v>
      </c>
    </row>
    <row r="11" spans="1:17" ht="84" customHeight="1" x14ac:dyDescent="0.25">
      <c r="A11" s="47"/>
      <c r="B11" s="47"/>
      <c r="C11" s="41" t="s">
        <v>4</v>
      </c>
      <c r="D11" s="43"/>
      <c r="E11" s="20">
        <v>2017</v>
      </c>
      <c r="F11" s="20">
        <v>2018</v>
      </c>
      <c r="G11" s="20">
        <v>2019</v>
      </c>
      <c r="H11" s="20">
        <v>2020</v>
      </c>
      <c r="I11" s="22">
        <v>2021</v>
      </c>
      <c r="J11" s="22">
        <v>2022</v>
      </c>
      <c r="K11" s="22">
        <v>2023</v>
      </c>
      <c r="L11" s="22">
        <v>2024</v>
      </c>
      <c r="M11" s="45"/>
    </row>
    <row r="12" spans="1:17" ht="13.15" customHeight="1" x14ac:dyDescent="0.25">
      <c r="A12" s="15">
        <v>1</v>
      </c>
      <c r="B12" s="15">
        <v>2</v>
      </c>
      <c r="C12" s="48">
        <v>3</v>
      </c>
      <c r="D12" s="49"/>
      <c r="E12" s="15">
        <v>4</v>
      </c>
      <c r="F12" s="15">
        <v>5</v>
      </c>
      <c r="G12" s="15">
        <v>6</v>
      </c>
      <c r="H12" s="15">
        <v>7</v>
      </c>
      <c r="I12" s="23">
        <v>8</v>
      </c>
      <c r="J12" s="23">
        <v>9</v>
      </c>
      <c r="K12" s="23">
        <v>10</v>
      </c>
      <c r="L12" s="23">
        <v>11</v>
      </c>
      <c r="M12" s="15">
        <v>12</v>
      </c>
    </row>
    <row r="13" spans="1:17" ht="38.25" customHeight="1" x14ac:dyDescent="0.25">
      <c r="A13" s="20">
        <v>1</v>
      </c>
      <c r="B13" s="17" t="s">
        <v>5</v>
      </c>
      <c r="C13" s="33">
        <f>SUM(E13:L13)</f>
        <v>9232898.4000000004</v>
      </c>
      <c r="D13" s="34"/>
      <c r="E13" s="4">
        <f>E14+E15</f>
        <v>1090000</v>
      </c>
      <c r="F13" s="4">
        <f t="shared" ref="F13:J13" si="0">F14+F15</f>
        <v>1208537.4000000001</v>
      </c>
      <c r="G13" s="4">
        <f t="shared" si="0"/>
        <v>1271000</v>
      </c>
      <c r="H13" s="4">
        <f t="shared" si="0"/>
        <v>1343000</v>
      </c>
      <c r="I13" s="24">
        <f t="shared" si="0"/>
        <v>1039361</v>
      </c>
      <c r="J13" s="24">
        <f t="shared" si="0"/>
        <v>1078000</v>
      </c>
      <c r="K13" s="24">
        <f>K14+K15</f>
        <v>1094000</v>
      </c>
      <c r="L13" s="24">
        <f>L14+L15</f>
        <v>1109000</v>
      </c>
      <c r="M13" s="20"/>
      <c r="Q13" s="16"/>
    </row>
    <row r="14" spans="1:17" ht="16.899999999999999" customHeight="1" x14ac:dyDescent="0.25">
      <c r="A14" s="20">
        <v>2</v>
      </c>
      <c r="B14" s="3" t="s">
        <v>6</v>
      </c>
      <c r="C14" s="33">
        <f>SUM(E14:L14)</f>
        <v>2651000</v>
      </c>
      <c r="D14" s="34"/>
      <c r="E14" s="4">
        <f>E18+E22</f>
        <v>266000</v>
      </c>
      <c r="F14" s="4">
        <f t="shared" ref="F14:J14" si="1">F18+F22</f>
        <v>278000.00000000006</v>
      </c>
      <c r="G14" s="4">
        <f t="shared" si="1"/>
        <v>293000</v>
      </c>
      <c r="H14" s="4">
        <f t="shared" si="1"/>
        <v>303000</v>
      </c>
      <c r="I14" s="24">
        <f t="shared" si="1"/>
        <v>330000</v>
      </c>
      <c r="J14" s="24">
        <f t="shared" si="1"/>
        <v>378000</v>
      </c>
      <c r="K14" s="24">
        <f>K18+K22</f>
        <v>394000</v>
      </c>
      <c r="L14" s="24">
        <f>L18+L22</f>
        <v>409000</v>
      </c>
      <c r="M14" s="20"/>
      <c r="Q14" s="16"/>
    </row>
    <row r="15" spans="1:17" ht="18" customHeight="1" x14ac:dyDescent="0.25">
      <c r="A15" s="20">
        <v>3</v>
      </c>
      <c r="B15" s="3" t="s">
        <v>7</v>
      </c>
      <c r="C15" s="33">
        <f t="shared" ref="C15" si="2">SUM(E15:L15)</f>
        <v>6581898.4000000004</v>
      </c>
      <c r="D15" s="34"/>
      <c r="E15" s="4">
        <f>E19+E23</f>
        <v>824000</v>
      </c>
      <c r="F15" s="4">
        <f t="shared" ref="F15:J15" si="3">F19+F23</f>
        <v>930537.40000000014</v>
      </c>
      <c r="G15" s="4">
        <f t="shared" si="3"/>
        <v>978000</v>
      </c>
      <c r="H15" s="4">
        <f t="shared" si="3"/>
        <v>1040000</v>
      </c>
      <c r="I15" s="24">
        <f t="shared" si="3"/>
        <v>709361</v>
      </c>
      <c r="J15" s="24">
        <f t="shared" si="3"/>
        <v>700000</v>
      </c>
      <c r="K15" s="24">
        <f>K19+K23</f>
        <v>700000</v>
      </c>
      <c r="L15" s="24">
        <f>L19+L23</f>
        <v>700000</v>
      </c>
      <c r="M15" s="20"/>
      <c r="Q15" s="16"/>
    </row>
    <row r="16" spans="1:17" ht="15.75" x14ac:dyDescent="0.25">
      <c r="A16" s="20">
        <v>4</v>
      </c>
      <c r="B16" s="32" t="s">
        <v>8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 ht="30" customHeight="1" x14ac:dyDescent="0.25">
      <c r="A17" s="20">
        <v>5</v>
      </c>
      <c r="B17" s="3" t="s">
        <v>9</v>
      </c>
      <c r="C17" s="33">
        <f>SUM(E17:L17)</f>
        <v>0</v>
      </c>
      <c r="D17" s="34"/>
      <c r="E17" s="4">
        <f>E18+E19</f>
        <v>0</v>
      </c>
      <c r="F17" s="4">
        <f t="shared" ref="F17:J17" si="4">F18+F19</f>
        <v>0</v>
      </c>
      <c r="G17" s="4">
        <f t="shared" si="4"/>
        <v>0</v>
      </c>
      <c r="H17" s="4">
        <f t="shared" si="4"/>
        <v>0</v>
      </c>
      <c r="I17" s="24">
        <f t="shared" si="4"/>
        <v>0</v>
      </c>
      <c r="J17" s="24">
        <f t="shared" si="4"/>
        <v>0</v>
      </c>
      <c r="K17" s="24">
        <f>K18+K19</f>
        <v>0</v>
      </c>
      <c r="L17" s="24">
        <f>L18+L19</f>
        <v>0</v>
      </c>
      <c r="M17" s="20"/>
    </row>
    <row r="18" spans="1:13" ht="17.45" customHeight="1" x14ac:dyDescent="0.25">
      <c r="A18" s="20">
        <v>6</v>
      </c>
      <c r="B18" s="3" t="s">
        <v>6</v>
      </c>
      <c r="C18" s="33">
        <f t="shared" ref="C18:C19" si="5">SUM(E18:L18)</f>
        <v>0</v>
      </c>
      <c r="D18" s="34"/>
      <c r="E18" s="4">
        <v>0</v>
      </c>
      <c r="F18" s="4">
        <v>0</v>
      </c>
      <c r="G18" s="4">
        <v>0</v>
      </c>
      <c r="H18" s="4">
        <v>0</v>
      </c>
      <c r="I18" s="24">
        <v>0</v>
      </c>
      <c r="J18" s="24">
        <v>0</v>
      </c>
      <c r="K18" s="24">
        <v>0</v>
      </c>
      <c r="L18" s="24">
        <v>0</v>
      </c>
      <c r="M18" s="20"/>
    </row>
    <row r="19" spans="1:13" ht="16.899999999999999" customHeight="1" x14ac:dyDescent="0.25">
      <c r="A19" s="20">
        <v>7</v>
      </c>
      <c r="B19" s="3" t="s">
        <v>7</v>
      </c>
      <c r="C19" s="33">
        <f t="shared" si="5"/>
        <v>0</v>
      </c>
      <c r="D19" s="34"/>
      <c r="E19" s="4">
        <v>0</v>
      </c>
      <c r="F19" s="4">
        <v>0</v>
      </c>
      <c r="G19" s="4">
        <v>0</v>
      </c>
      <c r="H19" s="4">
        <v>0</v>
      </c>
      <c r="I19" s="24">
        <v>0</v>
      </c>
      <c r="J19" s="24">
        <v>0</v>
      </c>
      <c r="K19" s="24">
        <v>0</v>
      </c>
      <c r="L19" s="24">
        <v>0</v>
      </c>
      <c r="M19" s="20"/>
    </row>
    <row r="20" spans="1:13" ht="18" customHeight="1" x14ac:dyDescent="0.25">
      <c r="A20" s="20">
        <v>8</v>
      </c>
      <c r="B20" s="32" t="s">
        <v>10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 ht="31.15" customHeight="1" x14ac:dyDescent="0.25">
      <c r="A21" s="20">
        <v>9</v>
      </c>
      <c r="B21" s="17" t="s">
        <v>48</v>
      </c>
      <c r="C21" s="33">
        <f>SUM(E21:L21)</f>
        <v>9232898.4000000004</v>
      </c>
      <c r="D21" s="34"/>
      <c r="E21" s="4">
        <f>E22+E23</f>
        <v>1090000</v>
      </c>
      <c r="F21" s="4">
        <f t="shared" ref="F21:I21" si="6">F22+F23</f>
        <v>1208537.4000000001</v>
      </c>
      <c r="G21" s="4">
        <f t="shared" si="6"/>
        <v>1271000</v>
      </c>
      <c r="H21" s="4">
        <f t="shared" si="6"/>
        <v>1343000</v>
      </c>
      <c r="I21" s="24">
        <f t="shared" si="6"/>
        <v>1039361</v>
      </c>
      <c r="J21" s="24">
        <f>J22+J23</f>
        <v>1078000</v>
      </c>
      <c r="K21" s="24">
        <f>K22+K23</f>
        <v>1094000</v>
      </c>
      <c r="L21" s="24">
        <f>L22+L23</f>
        <v>1109000</v>
      </c>
      <c r="M21" s="20"/>
    </row>
    <row r="22" spans="1:13" ht="17.45" customHeight="1" x14ac:dyDescent="0.25">
      <c r="A22" s="20">
        <v>10</v>
      </c>
      <c r="B22" s="3" t="s">
        <v>6</v>
      </c>
      <c r="C22" s="33">
        <f>SUM(E22:L22)</f>
        <v>2651000</v>
      </c>
      <c r="D22" s="34"/>
      <c r="E22" s="4">
        <f t="shared" ref="E22:I23" si="7">E26+E29+E32+E35+E38+E41+E44+E47+E50+E53+E56+E59+E62+E65+E81+E84+E87+E90+E93+E96+E99+E102+E105+E108+E111+E114+E117+E120+E127+E130+E133+E136+E139+E142+E145+E149+E152+E155+E158+E161+E68</f>
        <v>266000</v>
      </c>
      <c r="F22" s="4">
        <f t="shared" si="7"/>
        <v>278000.00000000006</v>
      </c>
      <c r="G22" s="4">
        <f t="shared" si="7"/>
        <v>293000</v>
      </c>
      <c r="H22" s="4">
        <f t="shared" si="7"/>
        <v>303000</v>
      </c>
      <c r="I22" s="24">
        <f t="shared" si="7"/>
        <v>330000</v>
      </c>
      <c r="J22" s="24">
        <f>J26+J29+J32+J35+J38+J41+J44+J47+J50+J53+J56+J59+J62+J65+J81+J84+J87+J90+J93+J96+J99+J102+J105+J108+J111+J114+J117+J120+J127+J130+J133+J136+J139+J142+J145+J149+J152+J155+J158+J161+J68+J71+J74+J77+J123</f>
        <v>378000</v>
      </c>
      <c r="K22" s="24">
        <f t="shared" ref="K22:L22" si="8">K26+K29+K32+K35+K38+K41+K44+K47+K50+K53+K56+K59+K62+K65+K81+K84+K87+K90+K93+K96+K99+K102+K105+K108+K111+K114+K117+K120+K127+K130+K133+K136+K139+K142+K145+K149+K152+K155+K158+K161+K68+K71+K74+K77+K123</f>
        <v>394000</v>
      </c>
      <c r="L22" s="24">
        <f t="shared" si="8"/>
        <v>409000</v>
      </c>
      <c r="M22" s="20"/>
    </row>
    <row r="23" spans="1:13" ht="18" customHeight="1" x14ac:dyDescent="0.25">
      <c r="A23" s="20">
        <v>11</v>
      </c>
      <c r="B23" s="3" t="s">
        <v>7</v>
      </c>
      <c r="C23" s="33">
        <f>SUM(E23:L23)</f>
        <v>6581898.4000000004</v>
      </c>
      <c r="D23" s="34"/>
      <c r="E23" s="4">
        <f t="shared" si="7"/>
        <v>824000</v>
      </c>
      <c r="F23" s="4">
        <f t="shared" si="7"/>
        <v>930537.40000000014</v>
      </c>
      <c r="G23" s="4">
        <f t="shared" si="7"/>
        <v>978000</v>
      </c>
      <c r="H23" s="4">
        <f t="shared" si="7"/>
        <v>1040000</v>
      </c>
      <c r="I23" s="24">
        <f t="shared" si="7"/>
        <v>709361</v>
      </c>
      <c r="J23" s="24">
        <f>J27+J30+J33+J36+J39+J42+J45+J48+J51+J54+J57+J60+J63+J66+J82+J85+J88+J91+J94+J97+J100+J103+J106+J109+J112+J115+J118+J121+J128+J131+J134+J137+J140+J143+J146+J150+J153+J156+J159+J162+J69+J72+J75+J78+J124</f>
        <v>700000</v>
      </c>
      <c r="K23" s="24">
        <f t="shared" ref="K23:L23" si="9">K27+K30+K33+K36+K39+K42+K45+K48+K51+K54+K57+K60+K63+K66+K82+K85+K88+K91+K94+K97+K100+K103+K106+K109+K112+K115+K118+K121+K128+K131+K134+K137+K140+K143+K146+K150+K153+K156+K159+K162+K69+K72+K75+K78+K124</f>
        <v>700000</v>
      </c>
      <c r="L23" s="24">
        <f t="shared" si="9"/>
        <v>700000</v>
      </c>
      <c r="M23" s="20"/>
    </row>
    <row r="24" spans="1:13" ht="15.75" x14ac:dyDescent="0.25">
      <c r="A24" s="20">
        <v>12</v>
      </c>
      <c r="B24" s="46" t="s">
        <v>11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</row>
    <row r="25" spans="1:13" s="10" customFormat="1" ht="30.75" customHeight="1" x14ac:dyDescent="0.25">
      <c r="A25" s="7">
        <v>13</v>
      </c>
      <c r="B25" s="8" t="s">
        <v>12</v>
      </c>
      <c r="C25" s="30"/>
      <c r="D25" s="31"/>
      <c r="E25" s="9"/>
      <c r="F25" s="9"/>
      <c r="G25" s="9"/>
      <c r="H25" s="9"/>
      <c r="I25" s="24"/>
      <c r="J25" s="24"/>
      <c r="K25" s="24"/>
      <c r="L25" s="24"/>
      <c r="M25" s="7" t="s">
        <v>65</v>
      </c>
    </row>
    <row r="26" spans="1:13" s="10" customFormat="1" ht="16.5" customHeight="1" x14ac:dyDescent="0.25">
      <c r="A26" s="7">
        <v>14</v>
      </c>
      <c r="B26" s="8" t="s">
        <v>6</v>
      </c>
      <c r="C26" s="30">
        <f>SUM(E26:L26)</f>
        <v>0</v>
      </c>
      <c r="D26" s="31"/>
      <c r="E26" s="9">
        <v>0</v>
      </c>
      <c r="F26" s="9">
        <v>0</v>
      </c>
      <c r="G26" s="9">
        <v>0</v>
      </c>
      <c r="H26" s="11">
        <v>0</v>
      </c>
      <c r="I26" s="24">
        <v>0</v>
      </c>
      <c r="J26" s="24">
        <v>0</v>
      </c>
      <c r="K26" s="24">
        <v>0</v>
      </c>
      <c r="L26" s="24">
        <v>0</v>
      </c>
      <c r="M26" s="7"/>
    </row>
    <row r="27" spans="1:13" s="10" customFormat="1" ht="17.25" customHeight="1" x14ac:dyDescent="0.25">
      <c r="A27" s="7">
        <v>15</v>
      </c>
      <c r="B27" s="8" t="s">
        <v>7</v>
      </c>
      <c r="C27" s="30">
        <f>SUM(E27:L27)</f>
        <v>328917.5</v>
      </c>
      <c r="D27" s="31"/>
      <c r="E27" s="9">
        <v>279391.06</v>
      </c>
      <c r="F27" s="9">
        <v>0</v>
      </c>
      <c r="G27" s="9">
        <v>0</v>
      </c>
      <c r="H27" s="11">
        <v>0</v>
      </c>
      <c r="I27" s="25">
        <f>50000-473.56</f>
        <v>49526.44</v>
      </c>
      <c r="J27" s="24">
        <v>0</v>
      </c>
      <c r="K27" s="24">
        <v>0</v>
      </c>
      <c r="L27" s="24">
        <v>0</v>
      </c>
      <c r="M27" s="7"/>
    </row>
    <row r="28" spans="1:13" s="10" customFormat="1" ht="35.450000000000003" customHeight="1" x14ac:dyDescent="0.25">
      <c r="A28" s="7">
        <v>16</v>
      </c>
      <c r="B28" s="8" t="s">
        <v>13</v>
      </c>
      <c r="C28" s="30"/>
      <c r="D28" s="31"/>
      <c r="E28" s="9"/>
      <c r="F28" s="9"/>
      <c r="G28" s="9"/>
      <c r="H28" s="11"/>
      <c r="I28" s="24"/>
      <c r="J28" s="24"/>
      <c r="K28" s="24"/>
      <c r="L28" s="24"/>
      <c r="M28" s="7">
        <v>10</v>
      </c>
    </row>
    <row r="29" spans="1:13" s="10" customFormat="1" ht="16.899999999999999" customHeight="1" x14ac:dyDescent="0.25">
      <c r="A29" s="7">
        <v>17</v>
      </c>
      <c r="B29" s="8" t="s">
        <v>6</v>
      </c>
      <c r="C29" s="30">
        <f t="shared" ref="C29:C30" si="10">SUM(E29:L29)</f>
        <v>0</v>
      </c>
      <c r="D29" s="31"/>
      <c r="E29" s="9">
        <v>0</v>
      </c>
      <c r="F29" s="9">
        <v>0</v>
      </c>
      <c r="G29" s="9">
        <v>0</v>
      </c>
      <c r="H29" s="11">
        <v>0</v>
      </c>
      <c r="I29" s="24">
        <v>0</v>
      </c>
      <c r="J29" s="24">
        <v>0</v>
      </c>
      <c r="K29" s="24">
        <v>0</v>
      </c>
      <c r="L29" s="24">
        <v>0</v>
      </c>
      <c r="M29" s="7"/>
    </row>
    <row r="30" spans="1:13" s="10" customFormat="1" ht="17.45" customHeight="1" x14ac:dyDescent="0.25">
      <c r="A30" s="7">
        <v>18</v>
      </c>
      <c r="B30" s="8" t="s">
        <v>7</v>
      </c>
      <c r="C30" s="30">
        <f t="shared" si="10"/>
        <v>64700</v>
      </c>
      <c r="D30" s="31"/>
      <c r="E30" s="9">
        <v>64700</v>
      </c>
      <c r="F30" s="9">
        <v>0</v>
      </c>
      <c r="G30" s="9">
        <v>0</v>
      </c>
      <c r="H30" s="11">
        <v>0</v>
      </c>
      <c r="I30" s="24">
        <v>0</v>
      </c>
      <c r="J30" s="24">
        <v>0</v>
      </c>
      <c r="K30" s="24">
        <v>0</v>
      </c>
      <c r="L30" s="24">
        <v>0</v>
      </c>
      <c r="M30" s="7"/>
    </row>
    <row r="31" spans="1:13" s="10" customFormat="1" ht="95.45" customHeight="1" x14ac:dyDescent="0.25">
      <c r="A31" s="7">
        <v>19</v>
      </c>
      <c r="B31" s="8" t="s">
        <v>61</v>
      </c>
      <c r="C31" s="30"/>
      <c r="D31" s="31"/>
      <c r="E31" s="9"/>
      <c r="F31" s="9"/>
      <c r="G31" s="9"/>
      <c r="H31" s="11"/>
      <c r="I31" s="24"/>
      <c r="J31" s="24"/>
      <c r="K31" s="24"/>
      <c r="L31" s="24"/>
      <c r="M31" s="7" t="s">
        <v>68</v>
      </c>
    </row>
    <row r="32" spans="1:13" s="10" customFormat="1" ht="17.25" customHeight="1" x14ac:dyDescent="0.25">
      <c r="A32" s="7">
        <v>20</v>
      </c>
      <c r="B32" s="8" t="s">
        <v>6</v>
      </c>
      <c r="C32" s="30">
        <f t="shared" ref="C32:C33" si="11">SUM(E32:L32)</f>
        <v>0</v>
      </c>
      <c r="D32" s="31"/>
      <c r="E32" s="9">
        <v>0</v>
      </c>
      <c r="F32" s="9">
        <v>0</v>
      </c>
      <c r="G32" s="9">
        <v>0</v>
      </c>
      <c r="H32" s="11">
        <v>0</v>
      </c>
      <c r="I32" s="24">
        <v>0</v>
      </c>
      <c r="J32" s="24">
        <v>0</v>
      </c>
      <c r="K32" s="24">
        <v>0</v>
      </c>
      <c r="L32" s="24">
        <v>0</v>
      </c>
      <c r="M32" s="7"/>
    </row>
    <row r="33" spans="1:13" s="10" customFormat="1" ht="20.25" customHeight="1" x14ac:dyDescent="0.25">
      <c r="A33" s="7">
        <v>21</v>
      </c>
      <c r="B33" s="8" t="s">
        <v>7</v>
      </c>
      <c r="C33" s="30">
        <f t="shared" si="11"/>
        <v>261794.05</v>
      </c>
      <c r="D33" s="31"/>
      <c r="E33" s="9">
        <v>0</v>
      </c>
      <c r="F33" s="9">
        <v>0</v>
      </c>
      <c r="G33" s="9">
        <v>161794.04999999999</v>
      </c>
      <c r="H33" s="11">
        <v>0</v>
      </c>
      <c r="I33" s="24">
        <v>0</v>
      </c>
      <c r="J33" s="24">
        <v>100000</v>
      </c>
      <c r="K33" s="24">
        <v>0</v>
      </c>
      <c r="L33" s="24">
        <v>0</v>
      </c>
      <c r="M33" s="7"/>
    </row>
    <row r="34" spans="1:13" s="10" customFormat="1" ht="66.75" customHeight="1" x14ac:dyDescent="0.25">
      <c r="A34" s="7">
        <v>22</v>
      </c>
      <c r="B34" s="8" t="s">
        <v>14</v>
      </c>
      <c r="C34" s="30"/>
      <c r="D34" s="31"/>
      <c r="E34" s="9"/>
      <c r="F34" s="9"/>
      <c r="G34" s="9"/>
      <c r="H34" s="11"/>
      <c r="I34" s="24"/>
      <c r="J34" s="24"/>
      <c r="K34" s="24"/>
      <c r="L34" s="24"/>
      <c r="M34" s="7">
        <v>11</v>
      </c>
    </row>
    <row r="35" spans="1:13" s="10" customFormat="1" ht="18" customHeight="1" x14ac:dyDescent="0.25">
      <c r="A35" s="7">
        <v>23</v>
      </c>
      <c r="B35" s="8" t="s">
        <v>6</v>
      </c>
      <c r="C35" s="30">
        <f t="shared" ref="C35:C36" si="12">SUM(E35:L35)</f>
        <v>0</v>
      </c>
      <c r="D35" s="31"/>
      <c r="E35" s="9">
        <v>0</v>
      </c>
      <c r="F35" s="9">
        <v>0</v>
      </c>
      <c r="G35" s="9">
        <v>0</v>
      </c>
      <c r="H35" s="11">
        <v>0</v>
      </c>
      <c r="I35" s="24">
        <v>0</v>
      </c>
      <c r="J35" s="24">
        <v>0</v>
      </c>
      <c r="K35" s="24">
        <v>0</v>
      </c>
      <c r="L35" s="24">
        <v>0</v>
      </c>
      <c r="M35" s="7"/>
    </row>
    <row r="36" spans="1:13" s="10" customFormat="1" ht="16.5" customHeight="1" x14ac:dyDescent="0.25">
      <c r="A36" s="7">
        <v>24</v>
      </c>
      <c r="B36" s="8" t="s">
        <v>7</v>
      </c>
      <c r="C36" s="30">
        <f t="shared" si="12"/>
        <v>20572.439999999999</v>
      </c>
      <c r="D36" s="31"/>
      <c r="E36" s="9">
        <v>0</v>
      </c>
      <c r="F36" s="9">
        <v>0</v>
      </c>
      <c r="G36" s="9">
        <v>20572.439999999999</v>
      </c>
      <c r="H36" s="11">
        <v>0</v>
      </c>
      <c r="I36" s="24">
        <v>0</v>
      </c>
      <c r="J36" s="24">
        <v>0</v>
      </c>
      <c r="K36" s="24">
        <v>0</v>
      </c>
      <c r="L36" s="24">
        <v>0</v>
      </c>
      <c r="M36" s="7"/>
    </row>
    <row r="37" spans="1:13" s="10" customFormat="1" ht="81" customHeight="1" x14ac:dyDescent="0.25">
      <c r="A37" s="7">
        <v>25</v>
      </c>
      <c r="B37" s="8" t="s">
        <v>74</v>
      </c>
      <c r="C37" s="30"/>
      <c r="D37" s="31"/>
      <c r="E37" s="9"/>
      <c r="F37" s="9"/>
      <c r="G37" s="9"/>
      <c r="H37" s="11"/>
      <c r="I37" s="24"/>
      <c r="J37" s="24"/>
      <c r="K37" s="24"/>
      <c r="L37" s="24"/>
      <c r="M37" s="7" t="s">
        <v>67</v>
      </c>
    </row>
    <row r="38" spans="1:13" s="10" customFormat="1" ht="15.75" customHeight="1" x14ac:dyDescent="0.25">
      <c r="A38" s="7">
        <v>26</v>
      </c>
      <c r="B38" s="8" t="s">
        <v>6</v>
      </c>
      <c r="C38" s="30">
        <f t="shared" ref="C38:C39" si="13">SUM(E38:L38)</f>
        <v>68700</v>
      </c>
      <c r="D38" s="31"/>
      <c r="E38" s="9">
        <v>0</v>
      </c>
      <c r="F38" s="9">
        <v>10000</v>
      </c>
      <c r="G38" s="9">
        <v>0</v>
      </c>
      <c r="H38" s="9">
        <v>0</v>
      </c>
      <c r="I38" s="25">
        <v>0</v>
      </c>
      <c r="J38" s="24">
        <v>0</v>
      </c>
      <c r="K38" s="24">
        <v>0</v>
      </c>
      <c r="L38" s="24">
        <v>58700</v>
      </c>
      <c r="M38" s="7"/>
    </row>
    <row r="39" spans="1:13" s="10" customFormat="1" ht="18.75" customHeight="1" x14ac:dyDescent="0.25">
      <c r="A39" s="7">
        <v>27</v>
      </c>
      <c r="B39" s="8" t="s">
        <v>7</v>
      </c>
      <c r="C39" s="30">
        <f t="shared" si="13"/>
        <v>257667.51</v>
      </c>
      <c r="D39" s="31"/>
      <c r="E39" s="9">
        <v>10000</v>
      </c>
      <c r="F39" s="9">
        <v>0</v>
      </c>
      <c r="G39" s="9">
        <v>32087.51</v>
      </c>
      <c r="H39" s="11">
        <v>94880</v>
      </c>
      <c r="I39" s="24">
        <v>0</v>
      </c>
      <c r="J39" s="24">
        <v>13800</v>
      </c>
      <c r="K39" s="24">
        <v>81200</v>
      </c>
      <c r="L39" s="24">
        <v>25700</v>
      </c>
      <c r="M39" s="7"/>
    </row>
    <row r="40" spans="1:13" s="10" customFormat="1" ht="33.75" customHeight="1" x14ac:dyDescent="0.25">
      <c r="A40" s="7">
        <v>28</v>
      </c>
      <c r="B40" s="8" t="s">
        <v>15</v>
      </c>
      <c r="C40" s="30"/>
      <c r="D40" s="31"/>
      <c r="E40" s="9"/>
      <c r="F40" s="9"/>
      <c r="G40" s="9"/>
      <c r="H40" s="11"/>
      <c r="I40" s="24"/>
      <c r="J40" s="24"/>
      <c r="K40" s="24"/>
      <c r="L40" s="24"/>
      <c r="M40" s="7" t="s">
        <v>66</v>
      </c>
    </row>
    <row r="41" spans="1:13" s="10" customFormat="1" ht="19.5" customHeight="1" x14ac:dyDescent="0.25">
      <c r="A41" s="7">
        <v>29</v>
      </c>
      <c r="B41" s="8" t="s">
        <v>6</v>
      </c>
      <c r="C41" s="30">
        <f t="shared" ref="C41:C42" si="14">SUM(E41:L41)</f>
        <v>0</v>
      </c>
      <c r="D41" s="31"/>
      <c r="E41" s="9">
        <v>0</v>
      </c>
      <c r="F41" s="9">
        <v>0</v>
      </c>
      <c r="G41" s="9">
        <v>0</v>
      </c>
      <c r="H41" s="11">
        <v>0</v>
      </c>
      <c r="I41" s="24">
        <v>0</v>
      </c>
      <c r="J41" s="24">
        <v>0</v>
      </c>
      <c r="K41" s="24">
        <v>0</v>
      </c>
      <c r="L41" s="24">
        <v>0</v>
      </c>
      <c r="M41" s="7"/>
    </row>
    <row r="42" spans="1:13" s="10" customFormat="1" ht="19.5" customHeight="1" x14ac:dyDescent="0.25">
      <c r="A42" s="7">
        <v>30</v>
      </c>
      <c r="B42" s="8" t="s">
        <v>7</v>
      </c>
      <c r="C42" s="30">
        <f t="shared" si="14"/>
        <v>19630</v>
      </c>
      <c r="D42" s="31"/>
      <c r="E42" s="9">
        <v>19630</v>
      </c>
      <c r="F42" s="9">
        <v>0</v>
      </c>
      <c r="G42" s="9">
        <v>0</v>
      </c>
      <c r="H42" s="11">
        <v>0</v>
      </c>
      <c r="I42" s="24">
        <v>0</v>
      </c>
      <c r="J42" s="24">
        <v>0</v>
      </c>
      <c r="K42" s="24">
        <v>0</v>
      </c>
      <c r="L42" s="24">
        <v>0</v>
      </c>
      <c r="M42" s="7"/>
    </row>
    <row r="43" spans="1:13" s="10" customFormat="1" ht="35.25" customHeight="1" x14ac:dyDescent="0.25">
      <c r="A43" s="7">
        <v>31</v>
      </c>
      <c r="B43" s="8" t="s">
        <v>16</v>
      </c>
      <c r="C43" s="30"/>
      <c r="D43" s="31"/>
      <c r="E43" s="9"/>
      <c r="F43" s="9"/>
      <c r="G43" s="9"/>
      <c r="H43" s="11"/>
      <c r="I43" s="24"/>
      <c r="J43" s="24"/>
      <c r="K43" s="24"/>
      <c r="L43" s="24"/>
      <c r="M43" s="7">
        <v>18</v>
      </c>
    </row>
    <row r="44" spans="1:13" s="10" customFormat="1" ht="18" customHeight="1" x14ac:dyDescent="0.25">
      <c r="A44" s="7">
        <v>32</v>
      </c>
      <c r="B44" s="8" t="s">
        <v>6</v>
      </c>
      <c r="C44" s="30">
        <f t="shared" ref="C44:C45" si="15">SUM(E44:L44)</f>
        <v>0</v>
      </c>
      <c r="D44" s="31"/>
      <c r="E44" s="9">
        <v>0</v>
      </c>
      <c r="F44" s="9">
        <v>0</v>
      </c>
      <c r="G44" s="9">
        <v>0</v>
      </c>
      <c r="H44" s="11">
        <v>0</v>
      </c>
      <c r="I44" s="24">
        <v>0</v>
      </c>
      <c r="J44" s="24">
        <v>0</v>
      </c>
      <c r="K44" s="24">
        <v>0</v>
      </c>
      <c r="L44" s="24">
        <v>0</v>
      </c>
      <c r="M44" s="7"/>
    </row>
    <row r="45" spans="1:13" s="10" customFormat="1" ht="15.75" customHeight="1" x14ac:dyDescent="0.25">
      <c r="A45" s="7">
        <v>33</v>
      </c>
      <c r="B45" s="8" t="s">
        <v>7</v>
      </c>
      <c r="C45" s="30">
        <f t="shared" si="15"/>
        <v>36070</v>
      </c>
      <c r="D45" s="31"/>
      <c r="E45" s="9">
        <v>36070</v>
      </c>
      <c r="F45" s="9">
        <v>0</v>
      </c>
      <c r="G45" s="9">
        <v>0</v>
      </c>
      <c r="H45" s="11">
        <v>0</v>
      </c>
      <c r="I45" s="25">
        <v>0</v>
      </c>
      <c r="J45" s="24">
        <v>0</v>
      </c>
      <c r="K45" s="24">
        <v>0</v>
      </c>
      <c r="L45" s="24">
        <v>0</v>
      </c>
      <c r="M45" s="7"/>
    </row>
    <row r="46" spans="1:13" s="10" customFormat="1" ht="31.5" x14ac:dyDescent="0.25">
      <c r="A46" s="7">
        <v>34</v>
      </c>
      <c r="B46" s="8" t="s">
        <v>17</v>
      </c>
      <c r="C46" s="30"/>
      <c r="D46" s="31"/>
      <c r="E46" s="9"/>
      <c r="F46" s="9"/>
      <c r="G46" s="9"/>
      <c r="H46" s="9"/>
      <c r="I46" s="24"/>
      <c r="J46" s="24"/>
      <c r="K46" s="24"/>
      <c r="L46" s="24"/>
      <c r="M46" s="7">
        <v>3</v>
      </c>
    </row>
    <row r="47" spans="1:13" s="10" customFormat="1" ht="18" customHeight="1" x14ac:dyDescent="0.25">
      <c r="A47" s="7">
        <v>35</v>
      </c>
      <c r="B47" s="8" t="s">
        <v>6</v>
      </c>
      <c r="C47" s="30">
        <f t="shared" ref="C47:C48" si="16">SUM(E47:L47)</f>
        <v>89395.08</v>
      </c>
      <c r="D47" s="31"/>
      <c r="E47" s="9">
        <v>44697.54</v>
      </c>
      <c r="F47" s="9">
        <v>44697.54</v>
      </c>
      <c r="G47" s="9">
        <v>0</v>
      </c>
      <c r="H47" s="11">
        <v>0</v>
      </c>
      <c r="I47" s="24">
        <v>0</v>
      </c>
      <c r="J47" s="24">
        <v>0</v>
      </c>
      <c r="K47" s="24">
        <v>0</v>
      </c>
      <c r="L47" s="24">
        <v>0</v>
      </c>
      <c r="M47" s="7"/>
    </row>
    <row r="48" spans="1:13" s="10" customFormat="1" ht="18.75" customHeight="1" x14ac:dyDescent="0.25">
      <c r="A48" s="7">
        <v>36</v>
      </c>
      <c r="B48" s="8" t="s">
        <v>7</v>
      </c>
      <c r="C48" s="30">
        <f t="shared" si="16"/>
        <v>53703.15</v>
      </c>
      <c r="D48" s="31"/>
      <c r="E48" s="9">
        <v>0</v>
      </c>
      <c r="F48" s="9">
        <v>0</v>
      </c>
      <c r="G48" s="9">
        <v>0</v>
      </c>
      <c r="H48" s="11">
        <v>53703.15</v>
      </c>
      <c r="I48" s="24">
        <v>0</v>
      </c>
      <c r="J48" s="24">
        <v>0</v>
      </c>
      <c r="K48" s="24">
        <v>0</v>
      </c>
      <c r="L48" s="24">
        <v>0</v>
      </c>
      <c r="M48" s="7"/>
    </row>
    <row r="49" spans="1:13" s="10" customFormat="1" ht="18" customHeight="1" x14ac:dyDescent="0.25">
      <c r="A49" s="7">
        <v>37</v>
      </c>
      <c r="B49" s="8" t="s">
        <v>18</v>
      </c>
      <c r="C49" s="30"/>
      <c r="D49" s="31"/>
      <c r="E49" s="9"/>
      <c r="F49" s="9"/>
      <c r="G49" s="9"/>
      <c r="H49" s="11"/>
      <c r="I49" s="24"/>
      <c r="J49" s="24"/>
      <c r="K49" s="24"/>
      <c r="L49" s="24"/>
      <c r="M49" s="7" t="s">
        <v>67</v>
      </c>
    </row>
    <row r="50" spans="1:13" s="10" customFormat="1" ht="20.25" customHeight="1" x14ac:dyDescent="0.25">
      <c r="A50" s="7">
        <v>38</v>
      </c>
      <c r="B50" s="8" t="s">
        <v>6</v>
      </c>
      <c r="C50" s="30">
        <f t="shared" ref="C50:C51" si="17">SUM(E50:L50)</f>
        <v>6714.37</v>
      </c>
      <c r="D50" s="31"/>
      <c r="E50" s="9">
        <v>6714.37</v>
      </c>
      <c r="F50" s="9">
        <v>0</v>
      </c>
      <c r="G50" s="9">
        <v>0</v>
      </c>
      <c r="H50" s="11">
        <v>0</v>
      </c>
      <c r="I50" s="24">
        <v>0</v>
      </c>
      <c r="J50" s="24">
        <v>0</v>
      </c>
      <c r="K50" s="24">
        <v>0</v>
      </c>
      <c r="L50" s="24">
        <v>0</v>
      </c>
      <c r="M50" s="7"/>
    </row>
    <row r="51" spans="1:13" s="10" customFormat="1" ht="16.5" customHeight="1" x14ac:dyDescent="0.25">
      <c r="A51" s="7">
        <v>39</v>
      </c>
      <c r="B51" s="8" t="s">
        <v>7</v>
      </c>
      <c r="C51" s="30">
        <f t="shared" si="17"/>
        <v>54000</v>
      </c>
      <c r="D51" s="31"/>
      <c r="E51" s="9">
        <v>0</v>
      </c>
      <c r="F51" s="9">
        <v>0</v>
      </c>
      <c r="G51" s="9">
        <v>0</v>
      </c>
      <c r="H51" s="11">
        <v>0</v>
      </c>
      <c r="I51" s="24">
        <v>0</v>
      </c>
      <c r="J51" s="24">
        <v>18000</v>
      </c>
      <c r="K51" s="24">
        <v>18000</v>
      </c>
      <c r="L51" s="24">
        <v>18000</v>
      </c>
      <c r="M51" s="7"/>
    </row>
    <row r="52" spans="1:13" s="10" customFormat="1" ht="48" customHeight="1" x14ac:dyDescent="0.25">
      <c r="A52" s="7">
        <v>40</v>
      </c>
      <c r="B52" s="8" t="s">
        <v>19</v>
      </c>
      <c r="C52" s="30"/>
      <c r="D52" s="31"/>
      <c r="E52" s="9"/>
      <c r="F52" s="9"/>
      <c r="G52" s="9"/>
      <c r="H52" s="11"/>
      <c r="I52" s="24"/>
      <c r="J52" s="24"/>
      <c r="K52" s="24"/>
      <c r="L52" s="24"/>
      <c r="M52" s="7">
        <v>2</v>
      </c>
    </row>
    <row r="53" spans="1:13" s="10" customFormat="1" ht="16.899999999999999" customHeight="1" x14ac:dyDescent="0.25">
      <c r="A53" s="7">
        <v>41</v>
      </c>
      <c r="B53" s="8" t="s">
        <v>6</v>
      </c>
      <c r="C53" s="30">
        <f t="shared" ref="C53:C54" si="18">SUM(E53:L53)</f>
        <v>0</v>
      </c>
      <c r="D53" s="31"/>
      <c r="E53" s="9">
        <v>0</v>
      </c>
      <c r="F53" s="9">
        <v>0</v>
      </c>
      <c r="G53" s="9">
        <v>0</v>
      </c>
      <c r="H53" s="11">
        <v>0</v>
      </c>
      <c r="I53" s="24">
        <v>0</v>
      </c>
      <c r="J53" s="24">
        <v>0</v>
      </c>
      <c r="K53" s="24">
        <v>0</v>
      </c>
      <c r="L53" s="24">
        <v>0</v>
      </c>
      <c r="M53" s="7"/>
    </row>
    <row r="54" spans="1:13" s="10" customFormat="1" ht="17.25" customHeight="1" x14ac:dyDescent="0.25">
      <c r="A54" s="7">
        <v>42</v>
      </c>
      <c r="B54" s="8" t="s">
        <v>7</v>
      </c>
      <c r="C54" s="30">
        <f t="shared" si="18"/>
        <v>80000</v>
      </c>
      <c r="D54" s="31"/>
      <c r="E54" s="9">
        <v>0</v>
      </c>
      <c r="F54" s="9">
        <v>0</v>
      </c>
      <c r="G54" s="9">
        <v>0</v>
      </c>
      <c r="H54" s="11">
        <v>80000</v>
      </c>
      <c r="I54" s="24">
        <v>0</v>
      </c>
      <c r="J54" s="24">
        <v>0</v>
      </c>
      <c r="K54" s="24">
        <v>0</v>
      </c>
      <c r="L54" s="24">
        <v>0</v>
      </c>
      <c r="M54" s="7"/>
    </row>
    <row r="55" spans="1:13" s="10" customFormat="1" ht="61.15" customHeight="1" x14ac:dyDescent="0.25">
      <c r="A55" s="7">
        <v>43</v>
      </c>
      <c r="B55" s="8" t="s">
        <v>20</v>
      </c>
      <c r="C55" s="30"/>
      <c r="D55" s="31"/>
      <c r="E55" s="9"/>
      <c r="F55" s="9"/>
      <c r="G55" s="9"/>
      <c r="H55" s="11"/>
      <c r="I55" s="24"/>
      <c r="J55" s="24"/>
      <c r="K55" s="24"/>
      <c r="L55" s="24"/>
      <c r="M55" s="7">
        <v>17</v>
      </c>
    </row>
    <row r="56" spans="1:13" s="10" customFormat="1" ht="18.75" customHeight="1" x14ac:dyDescent="0.25">
      <c r="A56" s="7">
        <v>44</v>
      </c>
      <c r="B56" s="8" t="s">
        <v>6</v>
      </c>
      <c r="C56" s="30">
        <f t="shared" ref="C56:C57" si="19">SUM(E56:L56)</f>
        <v>0</v>
      </c>
      <c r="D56" s="31"/>
      <c r="E56" s="9">
        <v>0</v>
      </c>
      <c r="F56" s="9">
        <v>0</v>
      </c>
      <c r="G56" s="9">
        <v>0</v>
      </c>
      <c r="H56" s="11">
        <v>0</v>
      </c>
      <c r="I56" s="24">
        <v>0</v>
      </c>
      <c r="J56" s="24">
        <v>0</v>
      </c>
      <c r="K56" s="24">
        <v>0</v>
      </c>
      <c r="L56" s="24">
        <v>0</v>
      </c>
      <c r="M56" s="7"/>
    </row>
    <row r="57" spans="1:13" s="10" customFormat="1" ht="17.25" customHeight="1" x14ac:dyDescent="0.25">
      <c r="A57" s="7">
        <v>45</v>
      </c>
      <c r="B57" s="8" t="s">
        <v>7</v>
      </c>
      <c r="C57" s="30">
        <f t="shared" si="19"/>
        <v>104455.61</v>
      </c>
      <c r="D57" s="31"/>
      <c r="E57" s="9">
        <v>0</v>
      </c>
      <c r="F57" s="9">
        <v>0</v>
      </c>
      <c r="G57" s="9">
        <v>0</v>
      </c>
      <c r="H57" s="11">
        <v>0</v>
      </c>
      <c r="I57" s="25">
        <f>109000-2639-1905.39</f>
        <v>104455.61</v>
      </c>
      <c r="J57" s="24">
        <v>0</v>
      </c>
      <c r="K57" s="24">
        <v>0</v>
      </c>
      <c r="L57" s="24">
        <v>0</v>
      </c>
      <c r="M57" s="7"/>
    </row>
    <row r="58" spans="1:13" s="10" customFormat="1" ht="66.75" customHeight="1" x14ac:dyDescent="0.25">
      <c r="A58" s="7">
        <v>46</v>
      </c>
      <c r="B58" s="8" t="s">
        <v>73</v>
      </c>
      <c r="C58" s="30"/>
      <c r="D58" s="31"/>
      <c r="E58" s="9"/>
      <c r="F58" s="9"/>
      <c r="G58" s="9"/>
      <c r="H58" s="11"/>
      <c r="I58" s="24"/>
      <c r="J58" s="24"/>
      <c r="K58" s="24"/>
      <c r="L58" s="24"/>
      <c r="M58" s="7">
        <v>10</v>
      </c>
    </row>
    <row r="59" spans="1:13" s="10" customFormat="1" ht="16.5" customHeight="1" x14ac:dyDescent="0.25">
      <c r="A59" s="7">
        <v>47</v>
      </c>
      <c r="B59" s="8" t="s">
        <v>6</v>
      </c>
      <c r="C59" s="30">
        <f t="shared" ref="C59:C60" si="20">SUM(E59:L59)</f>
        <v>32812</v>
      </c>
      <c r="D59" s="31"/>
      <c r="E59" s="9">
        <v>0</v>
      </c>
      <c r="F59" s="9">
        <v>0</v>
      </c>
      <c r="G59" s="9">
        <v>0</v>
      </c>
      <c r="H59" s="11">
        <v>0</v>
      </c>
      <c r="I59" s="25">
        <f>50000-17188</f>
        <v>32812</v>
      </c>
      <c r="J59" s="24">
        <v>0</v>
      </c>
      <c r="K59" s="24">
        <v>0</v>
      </c>
      <c r="L59" s="24">
        <v>0</v>
      </c>
      <c r="M59" s="7"/>
    </row>
    <row r="60" spans="1:13" s="10" customFormat="1" ht="17.25" customHeight="1" x14ac:dyDescent="0.25">
      <c r="A60" s="7">
        <v>48</v>
      </c>
      <c r="B60" s="8" t="s">
        <v>7</v>
      </c>
      <c r="C60" s="30">
        <f t="shared" si="20"/>
        <v>0</v>
      </c>
      <c r="D60" s="31"/>
      <c r="E60" s="9">
        <v>0</v>
      </c>
      <c r="F60" s="9">
        <v>0</v>
      </c>
      <c r="G60" s="9">
        <v>0</v>
      </c>
      <c r="H60" s="11">
        <v>0</v>
      </c>
      <c r="I60" s="24">
        <v>0</v>
      </c>
      <c r="J60" s="24">
        <v>0</v>
      </c>
      <c r="K60" s="24">
        <v>0</v>
      </c>
      <c r="L60" s="24">
        <v>0</v>
      </c>
      <c r="M60" s="7"/>
    </row>
    <row r="61" spans="1:13" s="10" customFormat="1" ht="17.25" customHeight="1" x14ac:dyDescent="0.25">
      <c r="A61" s="7">
        <v>49</v>
      </c>
      <c r="B61" s="8" t="s">
        <v>21</v>
      </c>
      <c r="C61" s="30"/>
      <c r="D61" s="31"/>
      <c r="E61" s="9"/>
      <c r="F61" s="9"/>
      <c r="G61" s="9"/>
      <c r="H61" s="11"/>
      <c r="I61" s="24"/>
      <c r="J61" s="24"/>
      <c r="K61" s="24"/>
      <c r="L61" s="24"/>
      <c r="M61" s="7" t="s">
        <v>69</v>
      </c>
    </row>
    <row r="62" spans="1:13" s="10" customFormat="1" ht="15.75" customHeight="1" x14ac:dyDescent="0.25">
      <c r="A62" s="7">
        <v>50</v>
      </c>
      <c r="B62" s="8" t="s">
        <v>6</v>
      </c>
      <c r="C62" s="30">
        <f t="shared" ref="C62:C63" si="21">SUM(E62:L62)</f>
        <v>0</v>
      </c>
      <c r="D62" s="31"/>
      <c r="E62" s="9">
        <v>0</v>
      </c>
      <c r="F62" s="9">
        <v>0</v>
      </c>
      <c r="G62" s="9">
        <v>0</v>
      </c>
      <c r="H62" s="11">
        <v>0</v>
      </c>
      <c r="I62" s="24">
        <v>0</v>
      </c>
      <c r="J62" s="24">
        <v>0</v>
      </c>
      <c r="K62" s="24">
        <v>0</v>
      </c>
      <c r="L62" s="24">
        <v>0</v>
      </c>
      <c r="M62" s="7"/>
    </row>
    <row r="63" spans="1:13" s="10" customFormat="1" ht="15.75" customHeight="1" x14ac:dyDescent="0.25">
      <c r="A63" s="7">
        <v>51</v>
      </c>
      <c r="B63" s="8" t="s">
        <v>7</v>
      </c>
      <c r="C63" s="30">
        <f t="shared" si="21"/>
        <v>10340</v>
      </c>
      <c r="D63" s="31"/>
      <c r="E63" s="9">
        <v>0</v>
      </c>
      <c r="F63" s="9">
        <v>0</v>
      </c>
      <c r="G63" s="9">
        <v>0</v>
      </c>
      <c r="H63" s="11">
        <v>10340</v>
      </c>
      <c r="I63" s="24">
        <v>0</v>
      </c>
      <c r="J63" s="24">
        <v>0</v>
      </c>
      <c r="K63" s="24">
        <v>0</v>
      </c>
      <c r="L63" s="24">
        <v>0</v>
      </c>
      <c r="M63" s="7"/>
    </row>
    <row r="64" spans="1:13" s="10" customFormat="1" ht="66" customHeight="1" x14ac:dyDescent="0.25">
      <c r="A64" s="7">
        <v>52</v>
      </c>
      <c r="B64" s="8" t="s">
        <v>22</v>
      </c>
      <c r="C64" s="30"/>
      <c r="D64" s="31"/>
      <c r="E64" s="9"/>
      <c r="F64" s="9"/>
      <c r="G64" s="9"/>
      <c r="H64" s="11"/>
      <c r="I64" s="24"/>
      <c r="J64" s="24"/>
      <c r="K64" s="24"/>
      <c r="L64" s="24"/>
      <c r="M64" s="7" t="s">
        <v>67</v>
      </c>
    </row>
    <row r="65" spans="1:13" s="10" customFormat="1" ht="18" customHeight="1" x14ac:dyDescent="0.25">
      <c r="A65" s="7">
        <v>53</v>
      </c>
      <c r="B65" s="8" t="s">
        <v>6</v>
      </c>
      <c r="C65" s="30">
        <f t="shared" ref="C65:C66" si="22">SUM(E65:L65)</f>
        <v>13700.33</v>
      </c>
      <c r="D65" s="31"/>
      <c r="E65" s="9">
        <v>0</v>
      </c>
      <c r="F65" s="9">
        <v>0</v>
      </c>
      <c r="G65" s="9">
        <v>0</v>
      </c>
      <c r="H65" s="11">
        <v>0</v>
      </c>
      <c r="I65" s="25">
        <f>13760-59.67</f>
        <v>13700.33</v>
      </c>
      <c r="J65" s="24">
        <v>0</v>
      </c>
      <c r="K65" s="24">
        <v>0</v>
      </c>
      <c r="L65" s="24">
        <v>0</v>
      </c>
      <c r="M65" s="7"/>
    </row>
    <row r="66" spans="1:13" s="10" customFormat="1" ht="17.25" customHeight="1" x14ac:dyDescent="0.25">
      <c r="A66" s="7">
        <v>54</v>
      </c>
      <c r="B66" s="8" t="s">
        <v>7</v>
      </c>
      <c r="C66" s="30">
        <f t="shared" si="22"/>
        <v>0</v>
      </c>
      <c r="D66" s="31"/>
      <c r="E66" s="9">
        <v>0</v>
      </c>
      <c r="F66" s="9">
        <v>0</v>
      </c>
      <c r="G66" s="9">
        <v>0</v>
      </c>
      <c r="H66" s="11">
        <v>0</v>
      </c>
      <c r="I66" s="24">
        <v>0</v>
      </c>
      <c r="J66" s="24">
        <v>0</v>
      </c>
      <c r="K66" s="24">
        <v>0</v>
      </c>
      <c r="L66" s="24">
        <v>0</v>
      </c>
      <c r="M66" s="7"/>
    </row>
    <row r="67" spans="1:13" s="10" customFormat="1" ht="40.9" customHeight="1" x14ac:dyDescent="0.25">
      <c r="A67" s="7">
        <v>55</v>
      </c>
      <c r="B67" s="8" t="s">
        <v>62</v>
      </c>
      <c r="C67" s="18"/>
      <c r="D67" s="19"/>
      <c r="E67" s="9"/>
      <c r="F67" s="9"/>
      <c r="G67" s="9"/>
      <c r="H67" s="11"/>
      <c r="I67" s="24"/>
      <c r="J67" s="24"/>
      <c r="K67" s="24"/>
      <c r="L67" s="24"/>
      <c r="M67" s="7">
        <v>3</v>
      </c>
    </row>
    <row r="68" spans="1:13" s="10" customFormat="1" ht="16.899999999999999" customHeight="1" x14ac:dyDescent="0.25">
      <c r="A68" s="7">
        <v>56</v>
      </c>
      <c r="B68" s="8" t="s">
        <v>6</v>
      </c>
      <c r="C68" s="18"/>
      <c r="D68" s="19">
        <f>SUM(E68:L68)</f>
        <v>0</v>
      </c>
      <c r="E68" s="9">
        <v>0</v>
      </c>
      <c r="F68" s="9">
        <v>0</v>
      </c>
      <c r="G68" s="9">
        <v>0</v>
      </c>
      <c r="H68" s="11">
        <v>0</v>
      </c>
      <c r="I68" s="24">
        <v>0</v>
      </c>
      <c r="J68" s="24">
        <v>0</v>
      </c>
      <c r="K68" s="24">
        <v>0</v>
      </c>
      <c r="L68" s="24">
        <v>0</v>
      </c>
      <c r="M68" s="7"/>
    </row>
    <row r="69" spans="1:13" s="10" customFormat="1" ht="16.899999999999999" customHeight="1" x14ac:dyDescent="0.25">
      <c r="A69" s="7">
        <v>57</v>
      </c>
      <c r="B69" s="8" t="s">
        <v>7</v>
      </c>
      <c r="C69" s="18"/>
      <c r="D69" s="19">
        <f>SUM(E69:L69)</f>
        <v>373700</v>
      </c>
      <c r="E69" s="9">
        <v>0</v>
      </c>
      <c r="F69" s="9">
        <v>0</v>
      </c>
      <c r="G69" s="9">
        <v>0</v>
      </c>
      <c r="H69" s="11">
        <v>0</v>
      </c>
      <c r="I69" s="24">
        <v>0</v>
      </c>
      <c r="J69" s="24">
        <v>373700</v>
      </c>
      <c r="K69" s="24">
        <v>0</v>
      </c>
      <c r="L69" s="24">
        <v>0</v>
      </c>
      <c r="M69" s="7"/>
    </row>
    <row r="70" spans="1:13" s="10" customFormat="1" ht="16.899999999999999" customHeight="1" x14ac:dyDescent="0.25">
      <c r="A70" s="7">
        <v>58</v>
      </c>
      <c r="B70" s="8" t="s">
        <v>84</v>
      </c>
      <c r="C70" s="30"/>
      <c r="D70" s="31"/>
      <c r="E70" s="9"/>
      <c r="F70" s="9"/>
      <c r="G70" s="9"/>
      <c r="H70" s="11"/>
      <c r="I70" s="24"/>
      <c r="J70" s="24"/>
      <c r="K70" s="24"/>
      <c r="L70" s="24"/>
      <c r="M70" s="7" t="s">
        <v>67</v>
      </c>
    </row>
    <row r="71" spans="1:13" s="10" customFormat="1" ht="16.899999999999999" customHeight="1" x14ac:dyDescent="0.25">
      <c r="A71" s="7">
        <v>59</v>
      </c>
      <c r="B71" s="8" t="s">
        <v>6</v>
      </c>
      <c r="C71" s="30">
        <f t="shared" ref="C71:C72" si="23">SUM(E71:L71)</f>
        <v>0</v>
      </c>
      <c r="D71" s="31"/>
      <c r="E71" s="9">
        <v>0</v>
      </c>
      <c r="F71" s="9">
        <v>0</v>
      </c>
      <c r="G71" s="9">
        <v>0</v>
      </c>
      <c r="H71" s="11">
        <v>0</v>
      </c>
      <c r="I71" s="24">
        <v>0</v>
      </c>
      <c r="J71" s="24">
        <v>0</v>
      </c>
      <c r="K71" s="24">
        <v>0</v>
      </c>
      <c r="L71" s="24">
        <v>0</v>
      </c>
      <c r="M71" s="7"/>
    </row>
    <row r="72" spans="1:13" s="10" customFormat="1" ht="16.899999999999999" customHeight="1" x14ac:dyDescent="0.25">
      <c r="A72" s="7">
        <v>60</v>
      </c>
      <c r="B72" s="8" t="s">
        <v>7</v>
      </c>
      <c r="C72" s="30">
        <f t="shared" si="23"/>
        <v>12000</v>
      </c>
      <c r="D72" s="31"/>
      <c r="E72" s="9">
        <v>0</v>
      </c>
      <c r="F72" s="9">
        <v>0</v>
      </c>
      <c r="G72" s="9">
        <v>0</v>
      </c>
      <c r="H72" s="11">
        <v>0</v>
      </c>
      <c r="I72" s="24">
        <v>0</v>
      </c>
      <c r="J72" s="24">
        <v>4000</v>
      </c>
      <c r="K72" s="24">
        <v>4000</v>
      </c>
      <c r="L72" s="24">
        <v>4000</v>
      </c>
      <c r="M72" s="7"/>
    </row>
    <row r="73" spans="1:13" s="10" customFormat="1" ht="69" customHeight="1" x14ac:dyDescent="0.25">
      <c r="A73" s="7">
        <v>61</v>
      </c>
      <c r="B73" s="8" t="s">
        <v>75</v>
      </c>
      <c r="C73" s="30"/>
      <c r="D73" s="31"/>
      <c r="E73" s="9"/>
      <c r="F73" s="9"/>
      <c r="G73" s="9"/>
      <c r="H73" s="11"/>
      <c r="I73" s="24"/>
      <c r="J73" s="24"/>
      <c r="K73" s="24"/>
      <c r="L73" s="24"/>
      <c r="M73" s="7" t="s">
        <v>78</v>
      </c>
    </row>
    <row r="74" spans="1:13" s="10" customFormat="1" ht="16.899999999999999" customHeight="1" x14ac:dyDescent="0.25">
      <c r="A74" s="7">
        <v>62</v>
      </c>
      <c r="B74" s="8" t="s">
        <v>6</v>
      </c>
      <c r="C74" s="30">
        <f t="shared" ref="C74:C75" si="24">SUM(E74:L74)</f>
        <v>0</v>
      </c>
      <c r="D74" s="31"/>
      <c r="E74" s="9">
        <v>0</v>
      </c>
      <c r="F74" s="9">
        <v>0</v>
      </c>
      <c r="G74" s="9">
        <v>0</v>
      </c>
      <c r="H74" s="11">
        <v>0</v>
      </c>
      <c r="I74" s="24">
        <v>0</v>
      </c>
      <c r="J74" s="24">
        <v>0</v>
      </c>
      <c r="K74" s="24">
        <v>0</v>
      </c>
      <c r="L74" s="24">
        <v>0</v>
      </c>
      <c r="M74" s="7"/>
    </row>
    <row r="75" spans="1:13" s="10" customFormat="1" ht="16.899999999999999" customHeight="1" x14ac:dyDescent="0.25">
      <c r="A75" s="7">
        <v>63</v>
      </c>
      <c r="B75" s="8" t="s">
        <v>7</v>
      </c>
      <c r="C75" s="30">
        <f t="shared" si="24"/>
        <v>25000</v>
      </c>
      <c r="D75" s="31"/>
      <c r="E75" s="9">
        <v>0</v>
      </c>
      <c r="F75" s="9">
        <v>0</v>
      </c>
      <c r="G75" s="9">
        <v>0</v>
      </c>
      <c r="H75" s="11">
        <v>0</v>
      </c>
      <c r="I75" s="24">
        <v>0</v>
      </c>
      <c r="J75" s="24">
        <v>25000</v>
      </c>
      <c r="K75" s="24">
        <v>0</v>
      </c>
      <c r="L75" s="24">
        <v>0</v>
      </c>
      <c r="M75" s="7"/>
    </row>
    <row r="76" spans="1:13" s="10" customFormat="1" ht="67.5" customHeight="1" x14ac:dyDescent="0.25">
      <c r="A76" s="7">
        <v>64</v>
      </c>
      <c r="B76" s="8" t="s">
        <v>76</v>
      </c>
      <c r="C76" s="30"/>
      <c r="D76" s="31"/>
      <c r="E76" s="9"/>
      <c r="F76" s="9"/>
      <c r="G76" s="9"/>
      <c r="H76" s="11"/>
      <c r="I76" s="24"/>
      <c r="J76" s="24"/>
      <c r="K76" s="24"/>
      <c r="L76" s="24"/>
      <c r="M76" s="7">
        <v>3</v>
      </c>
    </row>
    <row r="77" spans="1:13" s="10" customFormat="1" ht="16.899999999999999" customHeight="1" x14ac:dyDescent="0.25">
      <c r="A77" s="7">
        <v>65</v>
      </c>
      <c r="B77" s="8" t="s">
        <v>6</v>
      </c>
      <c r="C77" s="30">
        <f t="shared" ref="C77:C78" si="25">SUM(E77:L77)</f>
        <v>0</v>
      </c>
      <c r="D77" s="31"/>
      <c r="E77" s="9">
        <v>0</v>
      </c>
      <c r="F77" s="9">
        <v>0</v>
      </c>
      <c r="G77" s="9">
        <v>0</v>
      </c>
      <c r="H77" s="11">
        <v>0</v>
      </c>
      <c r="I77" s="24">
        <v>0</v>
      </c>
      <c r="J77" s="24">
        <v>0</v>
      </c>
      <c r="K77" s="24">
        <v>0</v>
      </c>
      <c r="L77" s="24">
        <v>0</v>
      </c>
      <c r="M77" s="7"/>
    </row>
    <row r="78" spans="1:13" s="10" customFormat="1" ht="16.899999999999999" customHeight="1" x14ac:dyDescent="0.25">
      <c r="A78" s="7">
        <v>66</v>
      </c>
      <c r="B78" s="8" t="s">
        <v>7</v>
      </c>
      <c r="C78" s="30">
        <f t="shared" si="25"/>
        <v>24000</v>
      </c>
      <c r="D78" s="31"/>
      <c r="E78" s="9">
        <v>0</v>
      </c>
      <c r="F78" s="9">
        <v>0</v>
      </c>
      <c r="G78" s="9">
        <v>0</v>
      </c>
      <c r="H78" s="11">
        <v>0</v>
      </c>
      <c r="I78" s="24">
        <v>0</v>
      </c>
      <c r="J78" s="24">
        <v>24000</v>
      </c>
      <c r="K78" s="24">
        <v>0</v>
      </c>
      <c r="L78" s="24">
        <v>0</v>
      </c>
      <c r="M78" s="7"/>
    </row>
    <row r="79" spans="1:13" s="10" customFormat="1" ht="15.75" x14ac:dyDescent="0.25">
      <c r="A79" s="7">
        <v>67</v>
      </c>
      <c r="B79" s="35" t="s">
        <v>23</v>
      </c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</row>
    <row r="80" spans="1:13" s="10" customFormat="1" ht="111.75" customHeight="1" x14ac:dyDescent="0.25">
      <c r="A80" s="7">
        <v>68</v>
      </c>
      <c r="B80" s="8" t="s">
        <v>24</v>
      </c>
      <c r="C80" s="30"/>
      <c r="D80" s="31"/>
      <c r="E80" s="9"/>
      <c r="F80" s="9"/>
      <c r="G80" s="11"/>
      <c r="H80" s="11"/>
      <c r="I80" s="24"/>
      <c r="J80" s="24"/>
      <c r="K80" s="24"/>
      <c r="L80" s="24"/>
      <c r="M80" s="7" t="s">
        <v>70</v>
      </c>
    </row>
    <row r="81" spans="1:13" s="10" customFormat="1" ht="18.75" customHeight="1" x14ac:dyDescent="0.25">
      <c r="A81" s="7">
        <v>69</v>
      </c>
      <c r="B81" s="8" t="s">
        <v>6</v>
      </c>
      <c r="C81" s="30">
        <f t="shared" ref="C81:C82" si="26">SUM(E81:L81)</f>
        <v>0</v>
      </c>
      <c r="D81" s="31"/>
      <c r="E81" s="9">
        <v>0</v>
      </c>
      <c r="F81" s="9">
        <v>0</v>
      </c>
      <c r="G81" s="9">
        <v>0</v>
      </c>
      <c r="H81" s="11">
        <v>0</v>
      </c>
      <c r="I81" s="24">
        <v>0</v>
      </c>
      <c r="J81" s="24">
        <v>0</v>
      </c>
      <c r="K81" s="24">
        <v>0</v>
      </c>
      <c r="L81" s="24">
        <v>0</v>
      </c>
      <c r="M81" s="7"/>
    </row>
    <row r="82" spans="1:13" s="10" customFormat="1" ht="18.75" customHeight="1" x14ac:dyDescent="0.25">
      <c r="A82" s="7">
        <v>70</v>
      </c>
      <c r="B82" s="8" t="s">
        <v>7</v>
      </c>
      <c r="C82" s="30">
        <f t="shared" si="26"/>
        <v>40303</v>
      </c>
      <c r="D82" s="31"/>
      <c r="E82" s="9">
        <v>0</v>
      </c>
      <c r="F82" s="9">
        <v>40303</v>
      </c>
      <c r="G82" s="9">
        <v>0</v>
      </c>
      <c r="H82" s="11">
        <v>0</v>
      </c>
      <c r="I82" s="24">
        <v>0</v>
      </c>
      <c r="J82" s="24">
        <v>0</v>
      </c>
      <c r="K82" s="24">
        <v>0</v>
      </c>
      <c r="L82" s="24">
        <v>0</v>
      </c>
      <c r="M82" s="7"/>
    </row>
    <row r="83" spans="1:13" s="10" customFormat="1" ht="72" customHeight="1" x14ac:dyDescent="0.25">
      <c r="A83" s="7">
        <v>71</v>
      </c>
      <c r="B83" s="8" t="s">
        <v>25</v>
      </c>
      <c r="C83" s="30"/>
      <c r="D83" s="31"/>
      <c r="E83" s="9"/>
      <c r="F83" s="9"/>
      <c r="G83" s="9"/>
      <c r="H83" s="11"/>
      <c r="I83" s="24"/>
      <c r="J83" s="24"/>
      <c r="K83" s="24"/>
      <c r="L83" s="24"/>
      <c r="M83" s="7">
        <v>3</v>
      </c>
    </row>
    <row r="84" spans="1:13" s="10" customFormat="1" ht="17.25" customHeight="1" x14ac:dyDescent="0.25">
      <c r="A84" s="7">
        <v>72</v>
      </c>
      <c r="B84" s="8" t="s">
        <v>6</v>
      </c>
      <c r="C84" s="30">
        <f t="shared" ref="C84:C85" si="27">SUM(E84:L84)</f>
        <v>16855</v>
      </c>
      <c r="D84" s="31"/>
      <c r="E84" s="9">
        <v>0</v>
      </c>
      <c r="F84" s="9">
        <v>16855</v>
      </c>
      <c r="G84" s="9">
        <v>0</v>
      </c>
      <c r="H84" s="11">
        <v>0</v>
      </c>
      <c r="I84" s="24">
        <v>0</v>
      </c>
      <c r="J84" s="24">
        <v>0</v>
      </c>
      <c r="K84" s="24">
        <v>0</v>
      </c>
      <c r="L84" s="24">
        <v>0</v>
      </c>
      <c r="M84" s="7"/>
    </row>
    <row r="85" spans="1:13" s="10" customFormat="1" ht="16.5" customHeight="1" x14ac:dyDescent="0.25">
      <c r="A85" s="7">
        <v>73</v>
      </c>
      <c r="B85" s="8" t="s">
        <v>7</v>
      </c>
      <c r="C85" s="30">
        <f t="shared" si="27"/>
        <v>0</v>
      </c>
      <c r="D85" s="31"/>
      <c r="E85" s="9">
        <v>0</v>
      </c>
      <c r="F85" s="9">
        <v>0</v>
      </c>
      <c r="G85" s="9">
        <v>0</v>
      </c>
      <c r="H85" s="11">
        <v>0</v>
      </c>
      <c r="I85" s="24">
        <v>0</v>
      </c>
      <c r="J85" s="24">
        <v>0</v>
      </c>
      <c r="K85" s="24">
        <v>0</v>
      </c>
      <c r="L85" s="24">
        <v>0</v>
      </c>
      <c r="M85" s="7"/>
    </row>
    <row r="86" spans="1:13" s="10" customFormat="1" ht="158.44999999999999" customHeight="1" x14ac:dyDescent="0.25">
      <c r="A86" s="7">
        <v>74</v>
      </c>
      <c r="B86" s="8" t="s">
        <v>26</v>
      </c>
      <c r="C86" s="30"/>
      <c r="D86" s="31"/>
      <c r="E86" s="9"/>
      <c r="F86" s="9"/>
      <c r="G86" s="11"/>
      <c r="H86" s="11"/>
      <c r="I86" s="24"/>
      <c r="J86" s="24"/>
      <c r="K86" s="24"/>
      <c r="L86" s="24"/>
      <c r="M86" s="7">
        <v>3</v>
      </c>
    </row>
    <row r="87" spans="1:13" s="10" customFormat="1" ht="17.25" customHeight="1" x14ac:dyDescent="0.25">
      <c r="A87" s="7">
        <v>75</v>
      </c>
      <c r="B87" s="8" t="s">
        <v>6</v>
      </c>
      <c r="C87" s="30">
        <f t="shared" ref="C87:C88" si="28">SUM(E87:L87)</f>
        <v>0</v>
      </c>
      <c r="D87" s="31"/>
      <c r="E87" s="9">
        <v>0</v>
      </c>
      <c r="F87" s="9">
        <v>0</v>
      </c>
      <c r="G87" s="9">
        <v>0</v>
      </c>
      <c r="H87" s="11">
        <v>0</v>
      </c>
      <c r="I87" s="24">
        <v>0</v>
      </c>
      <c r="J87" s="24">
        <v>0</v>
      </c>
      <c r="K87" s="24">
        <v>0</v>
      </c>
      <c r="L87" s="24">
        <v>0</v>
      </c>
      <c r="M87" s="7"/>
    </row>
    <row r="88" spans="1:13" s="10" customFormat="1" ht="17.25" customHeight="1" x14ac:dyDescent="0.25">
      <c r="A88" s="7">
        <v>76</v>
      </c>
      <c r="B88" s="8" t="s">
        <v>7</v>
      </c>
      <c r="C88" s="30">
        <f t="shared" si="28"/>
        <v>618476.22</v>
      </c>
      <c r="D88" s="31"/>
      <c r="E88" s="9">
        <v>0</v>
      </c>
      <c r="F88" s="9">
        <v>618476.22</v>
      </c>
      <c r="G88" s="9">
        <v>0</v>
      </c>
      <c r="H88" s="11">
        <v>0</v>
      </c>
      <c r="I88" s="24">
        <v>0</v>
      </c>
      <c r="J88" s="24">
        <v>0</v>
      </c>
      <c r="K88" s="24">
        <v>0</v>
      </c>
      <c r="L88" s="24">
        <v>0</v>
      </c>
      <c r="M88" s="7"/>
    </row>
    <row r="89" spans="1:13" s="10" customFormat="1" ht="28.9" customHeight="1" x14ac:dyDescent="0.25">
      <c r="A89" s="7">
        <v>77</v>
      </c>
      <c r="B89" s="8" t="s">
        <v>27</v>
      </c>
      <c r="C89" s="30"/>
      <c r="D89" s="31"/>
      <c r="E89" s="9"/>
      <c r="F89" s="9"/>
      <c r="G89" s="9"/>
      <c r="H89" s="11"/>
      <c r="I89" s="24"/>
      <c r="J89" s="24"/>
      <c r="K89" s="24"/>
      <c r="L89" s="24"/>
      <c r="M89" s="7" t="s">
        <v>71</v>
      </c>
    </row>
    <row r="90" spans="1:13" s="10" customFormat="1" ht="18" customHeight="1" x14ac:dyDescent="0.25">
      <c r="A90" s="7">
        <v>78</v>
      </c>
      <c r="B90" s="8" t="s">
        <v>6</v>
      </c>
      <c r="C90" s="30">
        <f t="shared" ref="C90:C91" si="29">SUM(E90:L90)</f>
        <v>0</v>
      </c>
      <c r="D90" s="31"/>
      <c r="E90" s="9">
        <v>0</v>
      </c>
      <c r="F90" s="9">
        <v>0</v>
      </c>
      <c r="G90" s="9">
        <v>0</v>
      </c>
      <c r="H90" s="11">
        <v>0</v>
      </c>
      <c r="I90" s="24">
        <v>0</v>
      </c>
      <c r="J90" s="24">
        <v>0</v>
      </c>
      <c r="K90" s="24">
        <v>0</v>
      </c>
      <c r="L90" s="24">
        <v>0</v>
      </c>
      <c r="M90" s="7"/>
    </row>
    <row r="91" spans="1:13" s="10" customFormat="1" ht="17.25" customHeight="1" x14ac:dyDescent="0.25">
      <c r="A91" s="7">
        <v>79</v>
      </c>
      <c r="B91" s="8" t="s">
        <v>7</v>
      </c>
      <c r="C91" s="30">
        <f t="shared" si="29"/>
        <v>1800</v>
      </c>
      <c r="D91" s="31"/>
      <c r="E91" s="9">
        <v>0</v>
      </c>
      <c r="F91" s="9">
        <v>0</v>
      </c>
      <c r="G91" s="9">
        <v>1800</v>
      </c>
      <c r="H91" s="11">
        <v>0</v>
      </c>
      <c r="I91" s="24">
        <v>0</v>
      </c>
      <c r="J91" s="24">
        <v>0</v>
      </c>
      <c r="K91" s="24">
        <v>0</v>
      </c>
      <c r="L91" s="24">
        <v>0</v>
      </c>
      <c r="M91" s="7"/>
    </row>
    <row r="92" spans="1:13" s="10" customFormat="1" ht="31.5" x14ac:dyDescent="0.25">
      <c r="A92" s="7">
        <v>80</v>
      </c>
      <c r="B92" s="8" t="s">
        <v>28</v>
      </c>
      <c r="C92" s="30"/>
      <c r="D92" s="31"/>
      <c r="E92" s="9"/>
      <c r="F92" s="9"/>
      <c r="G92" s="9"/>
      <c r="H92" s="11"/>
      <c r="I92" s="24"/>
      <c r="J92" s="24"/>
      <c r="K92" s="24"/>
      <c r="L92" s="24"/>
      <c r="M92" s="7" t="s">
        <v>71</v>
      </c>
    </row>
    <row r="93" spans="1:13" s="10" customFormat="1" ht="15.6" customHeight="1" x14ac:dyDescent="0.25">
      <c r="A93" s="7">
        <v>81</v>
      </c>
      <c r="B93" s="8" t="s">
        <v>6</v>
      </c>
      <c r="C93" s="30">
        <f t="shared" ref="C93:C94" si="30">SUM(E93:L93)</f>
        <v>29847</v>
      </c>
      <c r="D93" s="31"/>
      <c r="E93" s="9">
        <v>29847</v>
      </c>
      <c r="F93" s="9">
        <v>0</v>
      </c>
      <c r="G93" s="9">
        <v>0</v>
      </c>
      <c r="H93" s="11">
        <v>0</v>
      </c>
      <c r="I93" s="24">
        <v>0</v>
      </c>
      <c r="J93" s="24">
        <v>0</v>
      </c>
      <c r="K93" s="24">
        <v>0</v>
      </c>
      <c r="L93" s="24">
        <v>0</v>
      </c>
      <c r="M93" s="7"/>
    </row>
    <row r="94" spans="1:13" s="10" customFormat="1" ht="15.75" x14ac:dyDescent="0.25">
      <c r="A94" s="7">
        <v>82</v>
      </c>
      <c r="B94" s="8" t="s">
        <v>7</v>
      </c>
      <c r="C94" s="30">
        <f t="shared" si="30"/>
        <v>0</v>
      </c>
      <c r="D94" s="31"/>
      <c r="E94" s="9">
        <v>0</v>
      </c>
      <c r="F94" s="9">
        <v>0</v>
      </c>
      <c r="G94" s="9">
        <v>0</v>
      </c>
      <c r="H94" s="11">
        <v>0</v>
      </c>
      <c r="I94" s="24">
        <v>0</v>
      </c>
      <c r="J94" s="24">
        <v>0</v>
      </c>
      <c r="K94" s="24">
        <v>0</v>
      </c>
      <c r="L94" s="24">
        <v>0</v>
      </c>
      <c r="M94" s="7"/>
    </row>
    <row r="95" spans="1:13" s="10" customFormat="1" ht="31.5" x14ac:dyDescent="0.25">
      <c r="A95" s="7">
        <v>83</v>
      </c>
      <c r="B95" s="8" t="s">
        <v>63</v>
      </c>
      <c r="C95" s="30"/>
      <c r="D95" s="31"/>
      <c r="E95" s="9"/>
      <c r="F95" s="9"/>
      <c r="G95" s="9"/>
      <c r="H95" s="11"/>
      <c r="I95" s="24"/>
      <c r="J95" s="24"/>
      <c r="K95" s="24"/>
      <c r="L95" s="24"/>
      <c r="M95" s="7">
        <v>3</v>
      </c>
    </row>
    <row r="96" spans="1:13" s="10" customFormat="1" ht="15.75" x14ac:dyDescent="0.25">
      <c r="A96" s="7">
        <v>84</v>
      </c>
      <c r="B96" s="8" t="s">
        <v>6</v>
      </c>
      <c r="C96" s="30">
        <f t="shared" ref="C96:C97" si="31">SUM(E96:L96)</f>
        <v>0</v>
      </c>
      <c r="D96" s="31"/>
      <c r="E96" s="9">
        <v>0</v>
      </c>
      <c r="F96" s="9">
        <v>0</v>
      </c>
      <c r="G96" s="9">
        <v>0</v>
      </c>
      <c r="H96" s="11">
        <v>0</v>
      </c>
      <c r="I96" s="24">
        <v>0</v>
      </c>
      <c r="J96" s="24">
        <v>0</v>
      </c>
      <c r="K96" s="24">
        <v>0</v>
      </c>
      <c r="L96" s="24">
        <v>0</v>
      </c>
      <c r="M96" s="7"/>
    </row>
    <row r="97" spans="1:13" s="10" customFormat="1" ht="15.6" customHeight="1" x14ac:dyDescent="0.25">
      <c r="A97" s="7">
        <v>85</v>
      </c>
      <c r="B97" s="8" t="s">
        <v>7</v>
      </c>
      <c r="C97" s="30">
        <f t="shared" si="31"/>
        <v>145500</v>
      </c>
      <c r="D97" s="31"/>
      <c r="E97" s="9">
        <v>15000</v>
      </c>
      <c r="F97" s="9">
        <v>0</v>
      </c>
      <c r="G97" s="9">
        <v>30000</v>
      </c>
      <c r="H97" s="11">
        <v>0</v>
      </c>
      <c r="I97" s="25">
        <v>0</v>
      </c>
      <c r="J97" s="24">
        <v>25500</v>
      </c>
      <c r="K97" s="24">
        <v>45000</v>
      </c>
      <c r="L97" s="24">
        <v>30000</v>
      </c>
      <c r="M97" s="7"/>
    </row>
    <row r="98" spans="1:13" s="10" customFormat="1" ht="31.5" x14ac:dyDescent="0.25">
      <c r="A98" s="7">
        <v>86</v>
      </c>
      <c r="B98" s="8" t="s">
        <v>29</v>
      </c>
      <c r="C98" s="30"/>
      <c r="D98" s="31"/>
      <c r="E98" s="9"/>
      <c r="F98" s="9"/>
      <c r="G98" s="9"/>
      <c r="H98" s="11"/>
      <c r="I98" s="24"/>
      <c r="J98" s="24"/>
      <c r="K98" s="24"/>
      <c r="L98" s="24"/>
      <c r="M98" s="7">
        <v>2</v>
      </c>
    </row>
    <row r="99" spans="1:13" s="10" customFormat="1" ht="15.6" customHeight="1" x14ac:dyDescent="0.25">
      <c r="A99" s="7">
        <v>87</v>
      </c>
      <c r="B99" s="8" t="s">
        <v>6</v>
      </c>
      <c r="C99" s="30">
        <f t="shared" ref="C99:C100" si="32">SUM(E99:L99)</f>
        <v>0</v>
      </c>
      <c r="D99" s="31"/>
      <c r="E99" s="9">
        <v>0</v>
      </c>
      <c r="F99" s="9">
        <v>0</v>
      </c>
      <c r="G99" s="9">
        <v>0</v>
      </c>
      <c r="H99" s="11">
        <v>0</v>
      </c>
      <c r="I99" s="25">
        <v>0</v>
      </c>
      <c r="J99" s="24">
        <v>0</v>
      </c>
      <c r="K99" s="24">
        <v>0</v>
      </c>
      <c r="L99" s="24">
        <v>0</v>
      </c>
      <c r="M99" s="7"/>
    </row>
    <row r="100" spans="1:13" s="10" customFormat="1" ht="15.75" x14ac:dyDescent="0.25">
      <c r="A100" s="7">
        <v>88</v>
      </c>
      <c r="B100" s="8" t="s">
        <v>7</v>
      </c>
      <c r="C100" s="30">
        <f t="shared" si="32"/>
        <v>43000</v>
      </c>
      <c r="D100" s="31"/>
      <c r="E100" s="9">
        <v>0</v>
      </c>
      <c r="F100" s="9">
        <v>0</v>
      </c>
      <c r="G100" s="9">
        <v>0</v>
      </c>
      <c r="H100" s="11">
        <v>0</v>
      </c>
      <c r="I100" s="25">
        <v>0</v>
      </c>
      <c r="J100" s="24">
        <v>43000</v>
      </c>
      <c r="K100" s="24">
        <v>0</v>
      </c>
      <c r="L100" s="24">
        <v>0</v>
      </c>
      <c r="M100" s="7"/>
    </row>
    <row r="101" spans="1:13" s="10" customFormat="1" ht="31.5" x14ac:dyDescent="0.25">
      <c r="A101" s="7">
        <v>89</v>
      </c>
      <c r="B101" s="8" t="s">
        <v>30</v>
      </c>
      <c r="C101" s="30"/>
      <c r="D101" s="31"/>
      <c r="E101" s="9"/>
      <c r="F101" s="9"/>
      <c r="G101" s="9"/>
      <c r="H101" s="11"/>
      <c r="I101" s="24"/>
      <c r="J101" s="24"/>
      <c r="K101" s="24"/>
      <c r="L101" s="24"/>
      <c r="M101" s="7">
        <v>13</v>
      </c>
    </row>
    <row r="102" spans="1:13" s="10" customFormat="1" ht="15.75" x14ac:dyDescent="0.25">
      <c r="A102" s="7">
        <v>90</v>
      </c>
      <c r="B102" s="8" t="s">
        <v>6</v>
      </c>
      <c r="C102" s="30">
        <f t="shared" ref="C102:C103" si="33">SUM(E102:L102)</f>
        <v>0</v>
      </c>
      <c r="D102" s="31"/>
      <c r="E102" s="9">
        <v>0</v>
      </c>
      <c r="F102" s="9">
        <v>0</v>
      </c>
      <c r="G102" s="9">
        <v>0</v>
      </c>
      <c r="H102" s="11">
        <v>0</v>
      </c>
      <c r="I102" s="24">
        <v>0</v>
      </c>
      <c r="J102" s="24">
        <v>0</v>
      </c>
      <c r="K102" s="24">
        <v>0</v>
      </c>
      <c r="L102" s="24">
        <v>0</v>
      </c>
      <c r="M102" s="7"/>
    </row>
    <row r="103" spans="1:13" s="10" customFormat="1" ht="15.6" customHeight="1" x14ac:dyDescent="0.25">
      <c r="A103" s="7">
        <v>91</v>
      </c>
      <c r="B103" s="8" t="s">
        <v>7</v>
      </c>
      <c r="C103" s="30">
        <f t="shared" si="33"/>
        <v>74880</v>
      </c>
      <c r="D103" s="31"/>
      <c r="E103" s="9">
        <v>0</v>
      </c>
      <c r="F103" s="9">
        <v>0</v>
      </c>
      <c r="G103" s="9">
        <v>24880</v>
      </c>
      <c r="H103" s="11">
        <v>0</v>
      </c>
      <c r="I103" s="25">
        <v>0</v>
      </c>
      <c r="J103" s="24">
        <v>50000</v>
      </c>
      <c r="K103" s="24">
        <v>0</v>
      </c>
      <c r="L103" s="24">
        <v>0</v>
      </c>
      <c r="M103" s="7"/>
    </row>
    <row r="104" spans="1:13" s="10" customFormat="1" ht="63" x14ac:dyDescent="0.25">
      <c r="A104" s="12" t="s">
        <v>53</v>
      </c>
      <c r="B104" s="8" t="s">
        <v>31</v>
      </c>
      <c r="C104" s="30"/>
      <c r="D104" s="31"/>
      <c r="E104" s="9"/>
      <c r="F104" s="9"/>
      <c r="G104" s="9"/>
      <c r="H104" s="11"/>
      <c r="I104" s="24"/>
      <c r="J104" s="24"/>
      <c r="K104" s="24"/>
      <c r="L104" s="24"/>
      <c r="M104" s="7" t="s">
        <v>71</v>
      </c>
    </row>
    <row r="105" spans="1:13" s="10" customFormat="1" ht="15.75" x14ac:dyDescent="0.25">
      <c r="A105" s="12" t="s">
        <v>54</v>
      </c>
      <c r="B105" s="8" t="s">
        <v>6</v>
      </c>
      <c r="C105" s="30">
        <f t="shared" ref="C105:C106" si="34">SUM(E105:L105)</f>
        <v>0</v>
      </c>
      <c r="D105" s="31"/>
      <c r="E105" s="9">
        <v>0</v>
      </c>
      <c r="F105" s="9">
        <v>0</v>
      </c>
      <c r="G105" s="9">
        <v>0</v>
      </c>
      <c r="H105" s="11">
        <v>0</v>
      </c>
      <c r="I105" s="24">
        <v>0</v>
      </c>
      <c r="J105" s="24">
        <v>0</v>
      </c>
      <c r="K105" s="24">
        <v>0</v>
      </c>
      <c r="L105" s="24">
        <v>0</v>
      </c>
      <c r="M105" s="7"/>
    </row>
    <row r="106" spans="1:13" s="10" customFormat="1" ht="15.75" x14ac:dyDescent="0.25">
      <c r="A106" s="12" t="s">
        <v>55</v>
      </c>
      <c r="B106" s="8" t="s">
        <v>7</v>
      </c>
      <c r="C106" s="30">
        <f t="shared" si="34"/>
        <v>200000</v>
      </c>
      <c r="D106" s="31"/>
      <c r="E106" s="9">
        <v>0</v>
      </c>
      <c r="F106" s="9">
        <v>0</v>
      </c>
      <c r="G106" s="9">
        <v>0</v>
      </c>
      <c r="H106" s="11">
        <v>0</v>
      </c>
      <c r="I106" s="25">
        <v>0</v>
      </c>
      <c r="J106" s="24">
        <v>0</v>
      </c>
      <c r="K106" s="24">
        <v>0</v>
      </c>
      <c r="L106" s="24">
        <v>200000</v>
      </c>
      <c r="M106" s="7"/>
    </row>
    <row r="107" spans="1:13" s="10" customFormat="1" ht="31.5" x14ac:dyDescent="0.25">
      <c r="A107" s="12" t="s">
        <v>56</v>
      </c>
      <c r="B107" s="8" t="s">
        <v>32</v>
      </c>
      <c r="C107" s="30"/>
      <c r="D107" s="31"/>
      <c r="E107" s="9"/>
      <c r="F107" s="9"/>
      <c r="G107" s="9"/>
      <c r="H107" s="11"/>
      <c r="I107" s="24"/>
      <c r="J107" s="24"/>
      <c r="K107" s="24"/>
      <c r="L107" s="24"/>
      <c r="M107" s="7">
        <v>2</v>
      </c>
    </row>
    <row r="108" spans="1:13" s="10" customFormat="1" ht="15.75" x14ac:dyDescent="0.25">
      <c r="A108" s="12" t="s">
        <v>57</v>
      </c>
      <c r="B108" s="8" t="s">
        <v>6</v>
      </c>
      <c r="C108" s="30">
        <f t="shared" ref="C108:C109" si="35">SUM(E108:L108)</f>
        <v>0</v>
      </c>
      <c r="D108" s="31"/>
      <c r="E108" s="9">
        <v>0</v>
      </c>
      <c r="F108" s="9">
        <v>0</v>
      </c>
      <c r="G108" s="9">
        <v>0</v>
      </c>
      <c r="H108" s="11">
        <v>0</v>
      </c>
      <c r="I108" s="24">
        <v>0</v>
      </c>
      <c r="J108" s="24">
        <v>0</v>
      </c>
      <c r="K108" s="24">
        <v>0</v>
      </c>
      <c r="L108" s="24">
        <v>0</v>
      </c>
      <c r="M108" s="7"/>
    </row>
    <row r="109" spans="1:13" s="10" customFormat="1" ht="16.149999999999999" customHeight="1" x14ac:dyDescent="0.25">
      <c r="A109" s="12" t="s">
        <v>58</v>
      </c>
      <c r="B109" s="8" t="s">
        <v>7</v>
      </c>
      <c r="C109" s="30">
        <f t="shared" si="35"/>
        <v>304800</v>
      </c>
      <c r="D109" s="31"/>
      <c r="E109" s="9">
        <v>0</v>
      </c>
      <c r="F109" s="9">
        <v>0</v>
      </c>
      <c r="G109" s="9">
        <v>0</v>
      </c>
      <c r="H109" s="11">
        <v>0</v>
      </c>
      <c r="I109" s="24">
        <v>0</v>
      </c>
      <c r="J109" s="25">
        <v>0</v>
      </c>
      <c r="K109" s="24">
        <v>0</v>
      </c>
      <c r="L109" s="24">
        <v>304800</v>
      </c>
      <c r="M109" s="7"/>
    </row>
    <row r="110" spans="1:13" s="10" customFormat="1" ht="47.25" x14ac:dyDescent="0.25">
      <c r="A110" s="12" t="s">
        <v>59</v>
      </c>
      <c r="B110" s="8" t="s">
        <v>33</v>
      </c>
      <c r="C110" s="30"/>
      <c r="D110" s="31"/>
      <c r="E110" s="9"/>
      <c r="F110" s="9"/>
      <c r="G110" s="9"/>
      <c r="H110" s="11"/>
      <c r="I110" s="24"/>
      <c r="J110" s="24"/>
      <c r="K110" s="24"/>
      <c r="L110" s="24"/>
      <c r="M110" s="7">
        <v>2</v>
      </c>
    </row>
    <row r="111" spans="1:13" s="10" customFormat="1" ht="15.75" x14ac:dyDescent="0.25">
      <c r="A111" s="12" t="s">
        <v>60</v>
      </c>
      <c r="B111" s="8" t="s">
        <v>6</v>
      </c>
      <c r="C111" s="30">
        <f t="shared" ref="C111:C112" si="36">SUM(E111:L111)</f>
        <v>0</v>
      </c>
      <c r="D111" s="31"/>
      <c r="E111" s="9">
        <v>0</v>
      </c>
      <c r="F111" s="9">
        <v>0</v>
      </c>
      <c r="G111" s="9">
        <v>0</v>
      </c>
      <c r="H111" s="11">
        <v>0</v>
      </c>
      <c r="I111" s="24">
        <v>0</v>
      </c>
      <c r="J111" s="24">
        <v>0</v>
      </c>
      <c r="K111" s="24">
        <v>0</v>
      </c>
      <c r="L111" s="24">
        <v>0</v>
      </c>
      <c r="M111" s="7"/>
    </row>
    <row r="112" spans="1:13" s="10" customFormat="1" ht="15.6" customHeight="1" x14ac:dyDescent="0.25">
      <c r="A112" s="7">
        <v>100</v>
      </c>
      <c r="B112" s="8" t="s">
        <v>7</v>
      </c>
      <c r="C112" s="30">
        <f t="shared" si="36"/>
        <v>18734</v>
      </c>
      <c r="D112" s="31"/>
      <c r="E112" s="9">
        <v>0</v>
      </c>
      <c r="F112" s="9">
        <v>18734</v>
      </c>
      <c r="G112" s="9">
        <v>0</v>
      </c>
      <c r="H112" s="11">
        <v>0</v>
      </c>
      <c r="I112" s="24">
        <v>0</v>
      </c>
      <c r="J112" s="24">
        <v>0</v>
      </c>
      <c r="K112" s="24">
        <v>0</v>
      </c>
      <c r="L112" s="24">
        <v>0</v>
      </c>
      <c r="M112" s="7"/>
    </row>
    <row r="113" spans="1:13" s="10" customFormat="1" ht="47.45" customHeight="1" x14ac:dyDescent="0.25">
      <c r="A113" s="7">
        <v>101</v>
      </c>
      <c r="B113" s="8" t="s">
        <v>34</v>
      </c>
      <c r="C113" s="30"/>
      <c r="D113" s="31"/>
      <c r="E113" s="9"/>
      <c r="F113" s="9"/>
      <c r="G113" s="9"/>
      <c r="H113" s="11"/>
      <c r="I113" s="24"/>
      <c r="J113" s="24"/>
      <c r="K113" s="24"/>
      <c r="L113" s="24"/>
      <c r="M113" s="7">
        <v>3</v>
      </c>
    </row>
    <row r="114" spans="1:13" s="10" customFormat="1" ht="15.75" x14ac:dyDescent="0.25">
      <c r="A114" s="7">
        <v>102</v>
      </c>
      <c r="B114" s="8" t="s">
        <v>6</v>
      </c>
      <c r="C114" s="30">
        <f t="shared" ref="C114:C115" si="37">SUM(E114:L114)</f>
        <v>0</v>
      </c>
      <c r="D114" s="31"/>
      <c r="E114" s="9">
        <v>0</v>
      </c>
      <c r="F114" s="9">
        <v>0</v>
      </c>
      <c r="G114" s="9">
        <v>0</v>
      </c>
      <c r="H114" s="11">
        <v>0</v>
      </c>
      <c r="I114" s="24">
        <v>0</v>
      </c>
      <c r="J114" s="24">
        <v>0</v>
      </c>
      <c r="K114" s="24">
        <v>0</v>
      </c>
      <c r="L114" s="24">
        <v>0</v>
      </c>
      <c r="M114" s="7"/>
    </row>
    <row r="115" spans="1:13" s="10" customFormat="1" ht="15.6" customHeight="1" x14ac:dyDescent="0.25">
      <c r="A115" s="7">
        <v>103</v>
      </c>
      <c r="B115" s="8" t="s">
        <v>7</v>
      </c>
      <c r="C115" s="30">
        <f t="shared" si="37"/>
        <v>191467.85</v>
      </c>
      <c r="D115" s="31"/>
      <c r="E115" s="9">
        <v>191467.85</v>
      </c>
      <c r="F115" s="9">
        <v>0</v>
      </c>
      <c r="G115" s="9">
        <v>0</v>
      </c>
      <c r="H115" s="11">
        <v>0</v>
      </c>
      <c r="I115" s="24">
        <v>0</v>
      </c>
      <c r="J115" s="24">
        <v>0</v>
      </c>
      <c r="K115" s="24">
        <v>0</v>
      </c>
      <c r="L115" s="24">
        <v>0</v>
      </c>
      <c r="M115" s="7"/>
    </row>
    <row r="116" spans="1:13" s="10" customFormat="1" ht="63" x14ac:dyDescent="0.25">
      <c r="A116" s="7">
        <v>104</v>
      </c>
      <c r="B116" s="8" t="s">
        <v>35</v>
      </c>
      <c r="C116" s="30"/>
      <c r="D116" s="31"/>
      <c r="E116" s="9"/>
      <c r="F116" s="9"/>
      <c r="G116" s="9"/>
      <c r="H116" s="11"/>
      <c r="I116" s="24"/>
      <c r="J116" s="24"/>
      <c r="K116" s="24"/>
      <c r="L116" s="24"/>
      <c r="M116" s="7">
        <v>15</v>
      </c>
    </row>
    <row r="117" spans="1:13" s="10" customFormat="1" ht="15.75" x14ac:dyDescent="0.25">
      <c r="A117" s="7">
        <v>105</v>
      </c>
      <c r="B117" s="8" t="s">
        <v>6</v>
      </c>
      <c r="C117" s="30">
        <f t="shared" ref="C117:C118" si="38">SUM(E117:L117)</f>
        <v>0</v>
      </c>
      <c r="D117" s="31"/>
      <c r="E117" s="9">
        <v>0</v>
      </c>
      <c r="F117" s="9">
        <v>0</v>
      </c>
      <c r="G117" s="9">
        <v>0</v>
      </c>
      <c r="H117" s="9">
        <v>0</v>
      </c>
      <c r="I117" s="25">
        <v>0</v>
      </c>
      <c r="J117" s="24">
        <v>0</v>
      </c>
      <c r="K117" s="24">
        <v>0</v>
      </c>
      <c r="L117" s="24">
        <v>0</v>
      </c>
      <c r="M117" s="7"/>
    </row>
    <row r="118" spans="1:13" s="10" customFormat="1" ht="15.75" x14ac:dyDescent="0.25">
      <c r="A118" s="7">
        <v>106</v>
      </c>
      <c r="B118" s="8" t="s">
        <v>7</v>
      </c>
      <c r="C118" s="30">
        <f t="shared" si="38"/>
        <v>190000</v>
      </c>
      <c r="D118" s="31"/>
      <c r="E118" s="9">
        <v>0</v>
      </c>
      <c r="F118" s="9">
        <v>0</v>
      </c>
      <c r="G118" s="9">
        <v>0</v>
      </c>
      <c r="H118" s="9">
        <v>0</v>
      </c>
      <c r="I118" s="25">
        <v>190000</v>
      </c>
      <c r="J118" s="24">
        <v>0</v>
      </c>
      <c r="K118" s="24">
        <v>0</v>
      </c>
      <c r="L118" s="24">
        <v>0</v>
      </c>
      <c r="M118" s="7"/>
    </row>
    <row r="119" spans="1:13" s="10" customFormat="1" ht="47.25" x14ac:dyDescent="0.25">
      <c r="A119" s="7">
        <v>107</v>
      </c>
      <c r="B119" s="8" t="s">
        <v>36</v>
      </c>
      <c r="C119" s="30"/>
      <c r="D119" s="31"/>
      <c r="E119" s="9"/>
      <c r="F119" s="9"/>
      <c r="G119" s="9"/>
      <c r="H119" s="9"/>
      <c r="I119" s="25"/>
      <c r="J119" s="24"/>
      <c r="K119" s="24"/>
      <c r="L119" s="24"/>
      <c r="M119" s="7">
        <v>3</v>
      </c>
    </row>
    <row r="120" spans="1:13" s="10" customFormat="1" ht="15.75" x14ac:dyDescent="0.25">
      <c r="A120" s="7">
        <v>108</v>
      </c>
      <c r="B120" s="8" t="s">
        <v>6</v>
      </c>
      <c r="C120" s="30">
        <f t="shared" ref="C120:C121" si="39">SUM(E120:L120)</f>
        <v>0</v>
      </c>
      <c r="D120" s="31"/>
      <c r="E120" s="9">
        <v>0</v>
      </c>
      <c r="F120" s="9">
        <v>0</v>
      </c>
      <c r="G120" s="9">
        <v>0</v>
      </c>
      <c r="H120" s="9">
        <v>0</v>
      </c>
      <c r="I120" s="25">
        <v>0</v>
      </c>
      <c r="J120" s="24">
        <v>0</v>
      </c>
      <c r="K120" s="24">
        <v>0</v>
      </c>
      <c r="L120" s="24">
        <v>0</v>
      </c>
      <c r="M120" s="7"/>
    </row>
    <row r="121" spans="1:13" s="10" customFormat="1" ht="17.45" customHeight="1" x14ac:dyDescent="0.25">
      <c r="A121" s="7">
        <v>109</v>
      </c>
      <c r="B121" s="8" t="s">
        <v>7</v>
      </c>
      <c r="C121" s="30">
        <f t="shared" si="39"/>
        <v>170000</v>
      </c>
      <c r="D121" s="31"/>
      <c r="E121" s="9">
        <v>0</v>
      </c>
      <c r="F121" s="9">
        <v>0</v>
      </c>
      <c r="G121" s="9">
        <v>0</v>
      </c>
      <c r="H121" s="9">
        <v>0</v>
      </c>
      <c r="I121" s="25">
        <v>170000</v>
      </c>
      <c r="J121" s="24">
        <v>0</v>
      </c>
      <c r="K121" s="24">
        <v>0</v>
      </c>
      <c r="L121" s="24">
        <v>0</v>
      </c>
      <c r="M121" s="7"/>
    </row>
    <row r="122" spans="1:13" s="10" customFormat="1" ht="34.5" customHeight="1" x14ac:dyDescent="0.25">
      <c r="A122" s="7">
        <v>110</v>
      </c>
      <c r="B122" s="8" t="s">
        <v>77</v>
      </c>
      <c r="C122" s="18"/>
      <c r="D122" s="19"/>
      <c r="E122" s="9"/>
      <c r="F122" s="9"/>
      <c r="G122" s="9"/>
      <c r="H122" s="9"/>
      <c r="I122" s="25"/>
      <c r="J122" s="24"/>
      <c r="K122" s="24"/>
      <c r="L122" s="24"/>
      <c r="M122" s="22">
        <v>4</v>
      </c>
    </row>
    <row r="123" spans="1:13" s="10" customFormat="1" ht="17.45" customHeight="1" x14ac:dyDescent="0.25">
      <c r="A123" s="7">
        <v>111</v>
      </c>
      <c r="B123" s="8" t="s">
        <v>6</v>
      </c>
      <c r="C123" s="30">
        <f t="shared" ref="C123:C124" si="40">SUM(E123:L123)</f>
        <v>0</v>
      </c>
      <c r="D123" s="31"/>
      <c r="E123" s="9">
        <v>0</v>
      </c>
      <c r="F123" s="9">
        <v>0</v>
      </c>
      <c r="G123" s="9">
        <v>0</v>
      </c>
      <c r="H123" s="9">
        <v>0</v>
      </c>
      <c r="I123" s="24">
        <v>0</v>
      </c>
      <c r="J123" s="24">
        <v>0</v>
      </c>
      <c r="K123" s="24">
        <v>0</v>
      </c>
      <c r="L123" s="24">
        <v>0</v>
      </c>
      <c r="M123" s="7"/>
    </row>
    <row r="124" spans="1:13" s="10" customFormat="1" ht="17.45" customHeight="1" x14ac:dyDescent="0.25">
      <c r="A124" s="7">
        <v>112</v>
      </c>
      <c r="B124" s="8" t="s">
        <v>7</v>
      </c>
      <c r="C124" s="30">
        <f t="shared" si="40"/>
        <v>19000</v>
      </c>
      <c r="D124" s="31"/>
      <c r="E124" s="9">
        <v>0</v>
      </c>
      <c r="F124" s="9">
        <v>0</v>
      </c>
      <c r="G124" s="9">
        <v>0</v>
      </c>
      <c r="H124" s="9">
        <v>0</v>
      </c>
      <c r="I124" s="24">
        <v>0</v>
      </c>
      <c r="J124" s="24">
        <v>0</v>
      </c>
      <c r="K124" s="24">
        <v>19000</v>
      </c>
      <c r="L124" s="24">
        <v>0</v>
      </c>
      <c r="M124" s="7"/>
    </row>
    <row r="125" spans="1:13" s="10" customFormat="1" ht="15.75" x14ac:dyDescent="0.25">
      <c r="A125" s="7">
        <v>113</v>
      </c>
      <c r="B125" s="35" t="s">
        <v>37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</row>
    <row r="126" spans="1:13" s="10" customFormat="1" ht="84" customHeight="1" x14ac:dyDescent="0.25">
      <c r="A126" s="7">
        <v>114</v>
      </c>
      <c r="B126" s="8" t="s">
        <v>38</v>
      </c>
      <c r="C126" s="30"/>
      <c r="D126" s="31"/>
      <c r="E126" s="9"/>
      <c r="F126" s="9"/>
      <c r="G126" s="11"/>
      <c r="H126" s="11"/>
      <c r="I126" s="24"/>
      <c r="J126" s="24"/>
      <c r="K126" s="24"/>
      <c r="L126" s="24"/>
      <c r="M126" s="7">
        <v>13</v>
      </c>
    </row>
    <row r="127" spans="1:13" s="10" customFormat="1" ht="15.6" customHeight="1" x14ac:dyDescent="0.25">
      <c r="A127" s="7">
        <v>115</v>
      </c>
      <c r="B127" s="8" t="s">
        <v>6</v>
      </c>
      <c r="C127" s="30">
        <f t="shared" ref="C127:C128" si="41">SUM(E127:L127)</f>
        <v>63314</v>
      </c>
      <c r="D127" s="31"/>
      <c r="E127" s="9">
        <v>0</v>
      </c>
      <c r="F127" s="9">
        <v>5314</v>
      </c>
      <c r="G127" s="9">
        <v>0</v>
      </c>
      <c r="H127" s="11">
        <v>18000</v>
      </c>
      <c r="I127" s="24">
        <v>0</v>
      </c>
      <c r="J127" s="24">
        <v>20000</v>
      </c>
      <c r="K127" s="24">
        <v>0</v>
      </c>
      <c r="L127" s="24">
        <v>20000</v>
      </c>
      <c r="M127" s="7"/>
    </row>
    <row r="128" spans="1:13" s="10" customFormat="1" ht="15.6" customHeight="1" x14ac:dyDescent="0.25">
      <c r="A128" s="7">
        <v>116</v>
      </c>
      <c r="B128" s="8" t="s">
        <v>7</v>
      </c>
      <c r="C128" s="30">
        <f t="shared" si="41"/>
        <v>41738.18</v>
      </c>
      <c r="D128" s="31"/>
      <c r="E128" s="9">
        <v>20000</v>
      </c>
      <c r="F128" s="9">
        <v>1738.18</v>
      </c>
      <c r="G128" s="9">
        <v>0</v>
      </c>
      <c r="H128" s="11">
        <v>0</v>
      </c>
      <c r="I128" s="24">
        <v>0</v>
      </c>
      <c r="J128" s="24">
        <v>0</v>
      </c>
      <c r="K128" s="24">
        <v>20000</v>
      </c>
      <c r="L128" s="24">
        <v>0</v>
      </c>
      <c r="M128" s="7"/>
    </row>
    <row r="129" spans="1:13" s="10" customFormat="1" ht="78.599999999999994" customHeight="1" x14ac:dyDescent="0.25">
      <c r="A129" s="7">
        <v>117</v>
      </c>
      <c r="B129" s="8" t="s">
        <v>39</v>
      </c>
      <c r="C129" s="30"/>
      <c r="D129" s="31"/>
      <c r="E129" s="9"/>
      <c r="F129" s="9"/>
      <c r="G129" s="9"/>
      <c r="H129" s="11"/>
      <c r="I129" s="24"/>
      <c r="J129" s="24"/>
      <c r="K129" s="24"/>
      <c r="L129" s="24"/>
      <c r="M129" s="7">
        <v>13</v>
      </c>
    </row>
    <row r="130" spans="1:13" s="10" customFormat="1" ht="15.75" x14ac:dyDescent="0.25">
      <c r="A130" s="7">
        <v>118</v>
      </c>
      <c r="B130" s="8" t="s">
        <v>6</v>
      </c>
      <c r="C130" s="30">
        <f t="shared" ref="C130:C131" si="42">SUM(E130:L130)</f>
        <v>0</v>
      </c>
      <c r="D130" s="31"/>
      <c r="E130" s="9">
        <v>0</v>
      </c>
      <c r="F130" s="9">
        <v>0</v>
      </c>
      <c r="G130" s="9">
        <v>0</v>
      </c>
      <c r="H130" s="11">
        <v>0</v>
      </c>
      <c r="I130" s="24">
        <v>0</v>
      </c>
      <c r="J130" s="24">
        <v>0</v>
      </c>
      <c r="K130" s="24">
        <v>0</v>
      </c>
      <c r="L130" s="24">
        <v>0</v>
      </c>
      <c r="M130" s="7"/>
    </row>
    <row r="131" spans="1:13" s="10" customFormat="1" ht="15.75" x14ac:dyDescent="0.25">
      <c r="A131" s="7">
        <v>119</v>
      </c>
      <c r="B131" s="8" t="s">
        <v>7</v>
      </c>
      <c r="C131" s="30">
        <f t="shared" si="42"/>
        <v>833601.24</v>
      </c>
      <c r="D131" s="31"/>
      <c r="E131" s="9">
        <v>184741.09</v>
      </c>
      <c r="F131" s="9">
        <v>145848.4</v>
      </c>
      <c r="G131" s="9">
        <v>247011.75</v>
      </c>
      <c r="H131" s="11">
        <v>256000</v>
      </c>
      <c r="I131" s="24">
        <v>0</v>
      </c>
      <c r="J131" s="24">
        <v>0</v>
      </c>
      <c r="K131" s="24">
        <v>0</v>
      </c>
      <c r="L131" s="24">
        <v>0</v>
      </c>
      <c r="M131" s="7"/>
    </row>
    <row r="132" spans="1:13" s="10" customFormat="1" ht="47.25" x14ac:dyDescent="0.25">
      <c r="A132" s="7">
        <v>120</v>
      </c>
      <c r="B132" s="8" t="s">
        <v>40</v>
      </c>
      <c r="C132" s="30"/>
      <c r="D132" s="31"/>
      <c r="E132" s="9"/>
      <c r="F132" s="9"/>
      <c r="G132" s="11"/>
      <c r="H132" s="11"/>
      <c r="I132" s="24"/>
      <c r="J132" s="24"/>
      <c r="K132" s="24"/>
      <c r="L132" s="24"/>
      <c r="M132" s="7" t="s">
        <v>79</v>
      </c>
    </row>
    <row r="133" spans="1:13" s="10" customFormat="1" ht="15.75" x14ac:dyDescent="0.25">
      <c r="A133" s="7">
        <v>121</v>
      </c>
      <c r="B133" s="8" t="s">
        <v>6</v>
      </c>
      <c r="C133" s="30">
        <f t="shared" ref="C133:C134" si="43">SUM(E133:L133)</f>
        <v>2076921.41</v>
      </c>
      <c r="D133" s="31"/>
      <c r="E133" s="9">
        <v>184741.09</v>
      </c>
      <c r="F133" s="9">
        <v>196145</v>
      </c>
      <c r="G133" s="9">
        <v>247095.32</v>
      </c>
      <c r="H133" s="11">
        <v>256000</v>
      </c>
      <c r="I133" s="25">
        <v>266240</v>
      </c>
      <c r="J133" s="24">
        <v>278800</v>
      </c>
      <c r="K133" s="24">
        <v>317600</v>
      </c>
      <c r="L133" s="24">
        <v>330300</v>
      </c>
      <c r="M133" s="7"/>
    </row>
    <row r="134" spans="1:13" s="10" customFormat="1" ht="15.75" x14ac:dyDescent="0.25">
      <c r="A134" s="7">
        <v>122</v>
      </c>
      <c r="B134" s="8" t="s">
        <v>7</v>
      </c>
      <c r="C134" s="30">
        <f t="shared" si="43"/>
        <v>0</v>
      </c>
      <c r="D134" s="31"/>
      <c r="E134" s="9">
        <v>0</v>
      </c>
      <c r="F134" s="9">
        <v>0</v>
      </c>
      <c r="G134" s="9">
        <v>0</v>
      </c>
      <c r="H134" s="11">
        <v>0</v>
      </c>
      <c r="I134" s="24">
        <v>0</v>
      </c>
      <c r="J134" s="24">
        <v>0</v>
      </c>
      <c r="K134" s="24">
        <v>0</v>
      </c>
      <c r="L134" s="24">
        <v>0</v>
      </c>
      <c r="M134" s="7"/>
    </row>
    <row r="135" spans="1:13" s="10" customFormat="1" ht="30.6" customHeight="1" x14ac:dyDescent="0.25">
      <c r="A135" s="7">
        <v>123</v>
      </c>
      <c r="B135" s="8" t="s">
        <v>41</v>
      </c>
      <c r="C135" s="11"/>
      <c r="D135" s="11"/>
      <c r="E135" s="9"/>
      <c r="F135" s="9"/>
      <c r="G135" s="9"/>
      <c r="H135" s="11"/>
      <c r="I135" s="24"/>
      <c r="J135" s="24"/>
      <c r="K135" s="24"/>
      <c r="L135" s="24"/>
      <c r="M135" s="7" t="s">
        <v>72</v>
      </c>
    </row>
    <row r="136" spans="1:13" s="10" customFormat="1" ht="15.75" x14ac:dyDescent="0.25">
      <c r="A136" s="7">
        <v>124</v>
      </c>
      <c r="B136" s="8" t="s">
        <v>6</v>
      </c>
      <c r="C136" s="30">
        <f t="shared" ref="C136:C137" si="44">SUM(E136:L136)</f>
        <v>76400</v>
      </c>
      <c r="D136" s="31"/>
      <c r="E136" s="9">
        <v>0</v>
      </c>
      <c r="F136" s="9">
        <v>0</v>
      </c>
      <c r="G136" s="9">
        <v>0</v>
      </c>
      <c r="H136" s="11">
        <v>0</v>
      </c>
      <c r="I136" s="24">
        <v>0</v>
      </c>
      <c r="J136" s="24">
        <v>0</v>
      </c>
      <c r="K136" s="24">
        <v>76400</v>
      </c>
      <c r="L136" s="24">
        <v>0</v>
      </c>
      <c r="M136" s="7"/>
    </row>
    <row r="137" spans="1:13" s="10" customFormat="1" ht="15.75" x14ac:dyDescent="0.25">
      <c r="A137" s="7">
        <v>125</v>
      </c>
      <c r="B137" s="8" t="s">
        <v>7</v>
      </c>
      <c r="C137" s="30">
        <f t="shared" si="44"/>
        <v>410000</v>
      </c>
      <c r="D137" s="31"/>
      <c r="E137" s="9">
        <v>0</v>
      </c>
      <c r="F137" s="9">
        <v>0</v>
      </c>
      <c r="G137" s="9">
        <v>0</v>
      </c>
      <c r="H137" s="11">
        <v>0</v>
      </c>
      <c r="I137" s="24">
        <v>0</v>
      </c>
      <c r="J137" s="24">
        <v>0</v>
      </c>
      <c r="K137" s="24">
        <v>410000</v>
      </c>
      <c r="L137" s="24">
        <v>0</v>
      </c>
      <c r="M137" s="7"/>
    </row>
    <row r="138" spans="1:13" s="10" customFormat="1" ht="63" x14ac:dyDescent="0.25">
      <c r="A138" s="7">
        <v>126</v>
      </c>
      <c r="B138" s="8" t="s">
        <v>51</v>
      </c>
      <c r="C138" s="11"/>
      <c r="D138" s="11"/>
      <c r="E138" s="9"/>
      <c r="F138" s="9"/>
      <c r="G138" s="9"/>
      <c r="H138" s="11"/>
      <c r="I138" s="24"/>
      <c r="J138" s="24"/>
      <c r="K138" s="24"/>
      <c r="L138" s="24"/>
      <c r="M138" s="7">
        <v>13</v>
      </c>
    </row>
    <row r="139" spans="1:13" s="10" customFormat="1" ht="15.75" x14ac:dyDescent="0.25">
      <c r="A139" s="7">
        <v>127</v>
      </c>
      <c r="B139" s="8" t="s">
        <v>6</v>
      </c>
      <c r="C139" s="30">
        <f t="shared" ref="C139:C140" si="45">SUM(E139:L139)</f>
        <v>0</v>
      </c>
      <c r="D139" s="31"/>
      <c r="E139" s="9">
        <v>0</v>
      </c>
      <c r="F139" s="9">
        <v>0</v>
      </c>
      <c r="G139" s="9">
        <v>0</v>
      </c>
      <c r="H139" s="11">
        <v>0</v>
      </c>
      <c r="I139" s="24">
        <v>0</v>
      </c>
      <c r="J139" s="24">
        <v>0</v>
      </c>
      <c r="K139" s="24">
        <v>0</v>
      </c>
      <c r="L139" s="24">
        <v>0</v>
      </c>
      <c r="M139" s="7"/>
    </row>
    <row r="140" spans="1:13" s="10" customFormat="1" ht="15.6" customHeight="1" x14ac:dyDescent="0.25">
      <c r="A140" s="7">
        <v>128</v>
      </c>
      <c r="B140" s="8" t="s">
        <v>7</v>
      </c>
      <c r="C140" s="30">
        <f t="shared" si="45"/>
        <v>370000</v>
      </c>
      <c r="D140" s="31"/>
      <c r="E140" s="9">
        <v>0</v>
      </c>
      <c r="F140" s="9">
        <v>0</v>
      </c>
      <c r="G140" s="9">
        <v>370000</v>
      </c>
      <c r="H140" s="11">
        <v>0</v>
      </c>
      <c r="I140" s="24">
        <v>0</v>
      </c>
      <c r="J140" s="24">
        <v>0</v>
      </c>
      <c r="K140" s="24">
        <v>0</v>
      </c>
      <c r="L140" s="24">
        <v>0</v>
      </c>
      <c r="M140" s="7"/>
    </row>
    <row r="141" spans="1:13" s="10" customFormat="1" ht="51" customHeight="1" x14ac:dyDescent="0.25">
      <c r="A141" s="7">
        <v>129</v>
      </c>
      <c r="B141" s="8" t="s">
        <v>42</v>
      </c>
      <c r="C141" s="30"/>
      <c r="D141" s="31"/>
      <c r="E141" s="9"/>
      <c r="F141" s="9"/>
      <c r="G141" s="9"/>
      <c r="H141" s="11"/>
      <c r="I141" s="24"/>
      <c r="J141" s="24"/>
      <c r="K141" s="24"/>
      <c r="L141" s="24"/>
      <c r="M141" s="7">
        <v>7</v>
      </c>
    </row>
    <row r="142" spans="1:13" s="10" customFormat="1" ht="15.75" x14ac:dyDescent="0.25">
      <c r="A142" s="7">
        <v>130</v>
      </c>
      <c r="B142" s="8" t="s">
        <v>6</v>
      </c>
      <c r="C142" s="30">
        <f t="shared" ref="C142:C143" si="46">SUM(E142:L142)</f>
        <v>173340.81</v>
      </c>
      <c r="D142" s="31"/>
      <c r="E142" s="9">
        <v>0</v>
      </c>
      <c r="F142" s="9">
        <v>4988.46</v>
      </c>
      <c r="G142" s="9">
        <v>45904.68</v>
      </c>
      <c r="H142" s="11">
        <v>26000</v>
      </c>
      <c r="I142" s="25">
        <f>0+17247.67</f>
        <v>17247.669999999998</v>
      </c>
      <c r="J142" s="24">
        <v>79200</v>
      </c>
      <c r="K142" s="24">
        <v>0</v>
      </c>
      <c r="L142" s="24">
        <v>0</v>
      </c>
      <c r="M142" s="7"/>
    </row>
    <row r="143" spans="1:13" s="10" customFormat="1" ht="15.6" customHeight="1" x14ac:dyDescent="0.25">
      <c r="A143" s="7">
        <v>131</v>
      </c>
      <c r="B143" s="8" t="s">
        <v>7</v>
      </c>
      <c r="C143" s="30">
        <f t="shared" si="46"/>
        <v>392620.19</v>
      </c>
      <c r="D143" s="31"/>
      <c r="E143" s="9">
        <v>0</v>
      </c>
      <c r="F143" s="9">
        <v>59312.43</v>
      </c>
      <c r="G143" s="9">
        <v>26091.25</v>
      </c>
      <c r="H143" s="11">
        <v>129567.56</v>
      </c>
      <c r="I143" s="24">
        <f>0+3348.95</f>
        <v>3348.95</v>
      </c>
      <c r="J143" s="24">
        <v>0</v>
      </c>
      <c r="K143" s="24">
        <v>79800</v>
      </c>
      <c r="L143" s="24">
        <v>94500</v>
      </c>
      <c r="M143" s="7"/>
    </row>
    <row r="144" spans="1:13" s="10" customFormat="1" ht="65.25" customHeight="1" x14ac:dyDescent="0.25">
      <c r="A144" s="7">
        <v>132</v>
      </c>
      <c r="B144" s="8" t="s">
        <v>43</v>
      </c>
      <c r="C144" s="30"/>
      <c r="D144" s="31"/>
      <c r="E144" s="9"/>
      <c r="F144" s="9"/>
      <c r="G144" s="9"/>
      <c r="H144" s="11"/>
      <c r="I144" s="24"/>
      <c r="J144" s="24"/>
      <c r="K144" s="24"/>
      <c r="L144" s="24"/>
      <c r="M144" s="7">
        <v>13</v>
      </c>
    </row>
    <row r="145" spans="1:13" s="10" customFormat="1" ht="15.75" x14ac:dyDescent="0.25">
      <c r="A145" s="7">
        <v>133</v>
      </c>
      <c r="B145" s="8" t="s">
        <v>6</v>
      </c>
      <c r="C145" s="30">
        <f t="shared" ref="C145:C146" si="47">SUM(E145:L145)</f>
        <v>0</v>
      </c>
      <c r="D145" s="31"/>
      <c r="E145" s="9">
        <v>0</v>
      </c>
      <c r="F145" s="9">
        <v>0</v>
      </c>
      <c r="G145" s="9">
        <v>0</v>
      </c>
      <c r="H145" s="11">
        <v>0</v>
      </c>
      <c r="I145" s="24">
        <v>0</v>
      </c>
      <c r="J145" s="24">
        <v>0</v>
      </c>
      <c r="K145" s="24">
        <v>0</v>
      </c>
      <c r="L145" s="24">
        <v>0</v>
      </c>
      <c r="M145" s="7"/>
    </row>
    <row r="146" spans="1:13" s="10" customFormat="1" ht="16.149999999999999" customHeight="1" x14ac:dyDescent="0.25">
      <c r="A146" s="7">
        <v>134</v>
      </c>
      <c r="B146" s="8" t="s">
        <v>7</v>
      </c>
      <c r="C146" s="30">
        <f t="shared" si="47"/>
        <v>395509.29</v>
      </c>
      <c r="D146" s="31"/>
      <c r="E146" s="9">
        <v>0</v>
      </c>
      <c r="F146" s="9">
        <v>0</v>
      </c>
      <c r="G146" s="9">
        <v>0</v>
      </c>
      <c r="H146" s="11">
        <v>395509.29</v>
      </c>
      <c r="I146" s="24">
        <v>0</v>
      </c>
      <c r="J146" s="24">
        <v>0</v>
      </c>
      <c r="K146" s="24">
        <v>0</v>
      </c>
      <c r="L146" s="24">
        <v>0</v>
      </c>
      <c r="M146" s="7"/>
    </row>
    <row r="147" spans="1:13" s="10" customFormat="1" ht="29.45" customHeight="1" x14ac:dyDescent="0.25">
      <c r="A147" s="7">
        <v>135</v>
      </c>
      <c r="B147" s="35" t="s">
        <v>44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</row>
    <row r="148" spans="1:13" s="10" customFormat="1" ht="164.25" customHeight="1" x14ac:dyDescent="0.25">
      <c r="A148" s="13">
        <v>136</v>
      </c>
      <c r="B148" s="36" t="s">
        <v>50</v>
      </c>
      <c r="C148" s="37"/>
      <c r="D148" s="11"/>
      <c r="E148" s="9"/>
      <c r="F148" s="9"/>
      <c r="G148" s="11"/>
      <c r="H148" s="11"/>
      <c r="I148" s="24"/>
      <c r="J148" s="24"/>
      <c r="K148" s="24"/>
      <c r="L148" s="24"/>
      <c r="M148" s="7">
        <v>17</v>
      </c>
    </row>
    <row r="149" spans="1:13" s="10" customFormat="1" ht="15" customHeight="1" x14ac:dyDescent="0.25">
      <c r="A149" s="13">
        <v>137</v>
      </c>
      <c r="B149" s="36" t="s">
        <v>6</v>
      </c>
      <c r="C149" s="37"/>
      <c r="D149" s="11">
        <f>SUM(E149:L149)</f>
        <v>0</v>
      </c>
      <c r="E149" s="9">
        <v>0</v>
      </c>
      <c r="F149" s="9">
        <v>0</v>
      </c>
      <c r="G149" s="9">
        <v>0</v>
      </c>
      <c r="H149" s="11">
        <v>0</v>
      </c>
      <c r="I149" s="24">
        <v>0</v>
      </c>
      <c r="J149" s="24">
        <v>0</v>
      </c>
      <c r="K149" s="24">
        <v>0</v>
      </c>
      <c r="L149" s="24">
        <v>0</v>
      </c>
      <c r="M149" s="7"/>
    </row>
    <row r="150" spans="1:13" s="10" customFormat="1" ht="15.75" x14ac:dyDescent="0.25">
      <c r="A150" s="13">
        <v>138</v>
      </c>
      <c r="B150" s="36" t="s">
        <v>7</v>
      </c>
      <c r="C150" s="37"/>
      <c r="D150" s="11">
        <f>SUM(E150:L150)</f>
        <v>30125.17</v>
      </c>
      <c r="E150" s="9">
        <v>0</v>
      </c>
      <c r="F150" s="9">
        <v>30125.17</v>
      </c>
      <c r="G150" s="9">
        <v>0</v>
      </c>
      <c r="H150" s="11">
        <v>0</v>
      </c>
      <c r="I150" s="24">
        <v>0</v>
      </c>
      <c r="J150" s="24">
        <v>0</v>
      </c>
      <c r="K150" s="24">
        <v>0</v>
      </c>
      <c r="L150" s="24">
        <v>0</v>
      </c>
      <c r="M150" s="7"/>
    </row>
    <row r="151" spans="1:13" s="10" customFormat="1" ht="103.5" customHeight="1" x14ac:dyDescent="0.25">
      <c r="A151" s="28">
        <v>139</v>
      </c>
      <c r="B151" s="36" t="s">
        <v>52</v>
      </c>
      <c r="C151" s="37"/>
      <c r="D151" s="11"/>
      <c r="E151" s="9"/>
      <c r="F151" s="9"/>
      <c r="G151" s="9"/>
      <c r="H151" s="11"/>
      <c r="I151" s="24"/>
      <c r="J151" s="24"/>
      <c r="K151" s="24"/>
      <c r="L151" s="24"/>
      <c r="M151" s="7">
        <v>13</v>
      </c>
    </row>
    <row r="152" spans="1:13" s="10" customFormat="1" ht="19.149999999999999" customHeight="1" x14ac:dyDescent="0.25">
      <c r="A152" s="28">
        <v>140</v>
      </c>
      <c r="B152" s="36" t="s">
        <v>6</v>
      </c>
      <c r="C152" s="37"/>
      <c r="D152" s="11">
        <f>SUM(E152:L152)</f>
        <v>0</v>
      </c>
      <c r="E152" s="9">
        <v>0</v>
      </c>
      <c r="F152" s="9">
        <v>0</v>
      </c>
      <c r="G152" s="9">
        <v>0</v>
      </c>
      <c r="H152" s="11">
        <v>0</v>
      </c>
      <c r="I152" s="24">
        <v>0</v>
      </c>
      <c r="J152" s="24">
        <v>0</v>
      </c>
      <c r="K152" s="24">
        <v>0</v>
      </c>
      <c r="L152" s="24">
        <v>0</v>
      </c>
      <c r="M152" s="7"/>
    </row>
    <row r="153" spans="1:13" s="10" customFormat="1" ht="15.75" customHeight="1" x14ac:dyDescent="0.25">
      <c r="A153" s="28">
        <v>141</v>
      </c>
      <c r="B153" s="8" t="s">
        <v>7</v>
      </c>
      <c r="C153" s="8"/>
      <c r="D153" s="11">
        <f>SUM(E153:L153)</f>
        <v>153000</v>
      </c>
      <c r="E153" s="9">
        <v>0</v>
      </c>
      <c r="F153" s="9">
        <v>13000</v>
      </c>
      <c r="G153" s="9">
        <v>20000</v>
      </c>
      <c r="H153" s="11">
        <v>20000</v>
      </c>
      <c r="I153" s="25">
        <v>40000</v>
      </c>
      <c r="J153" s="24">
        <v>20000</v>
      </c>
      <c r="K153" s="24">
        <v>20000</v>
      </c>
      <c r="L153" s="24">
        <v>20000</v>
      </c>
      <c r="M153" s="7"/>
    </row>
    <row r="154" spans="1:13" s="10" customFormat="1" ht="15.75" x14ac:dyDescent="0.25">
      <c r="A154" s="28">
        <v>142</v>
      </c>
      <c r="B154" s="36" t="s">
        <v>45</v>
      </c>
      <c r="C154" s="37"/>
      <c r="D154" s="11"/>
      <c r="E154" s="9"/>
      <c r="F154" s="9"/>
      <c r="G154" s="9"/>
      <c r="H154" s="11"/>
      <c r="I154" s="24"/>
      <c r="J154" s="24"/>
      <c r="K154" s="24"/>
      <c r="L154" s="24"/>
      <c r="M154" s="7">
        <v>2</v>
      </c>
    </row>
    <row r="155" spans="1:13" s="10" customFormat="1" ht="19.899999999999999" customHeight="1" x14ac:dyDescent="0.25">
      <c r="A155" s="28">
        <v>143</v>
      </c>
      <c r="B155" s="36" t="s">
        <v>6</v>
      </c>
      <c r="C155" s="37"/>
      <c r="D155" s="11">
        <f t="shared" ref="D155:D156" si="48">SUM(E155:L155)</f>
        <v>3000</v>
      </c>
      <c r="E155" s="9">
        <v>0</v>
      </c>
      <c r="F155" s="9">
        <v>0</v>
      </c>
      <c r="G155" s="9">
        <v>0</v>
      </c>
      <c r="H155" s="11">
        <v>3000</v>
      </c>
      <c r="I155" s="24">
        <v>0</v>
      </c>
      <c r="J155" s="24">
        <v>0</v>
      </c>
      <c r="K155" s="24">
        <v>0</v>
      </c>
      <c r="L155" s="24">
        <v>0</v>
      </c>
      <c r="M155" s="7"/>
    </row>
    <row r="156" spans="1:13" s="10" customFormat="1" ht="18" customHeight="1" x14ac:dyDescent="0.25">
      <c r="A156" s="28">
        <v>144</v>
      </c>
      <c r="B156" s="36" t="s">
        <v>7</v>
      </c>
      <c r="C156" s="37"/>
      <c r="D156" s="11">
        <f t="shared" si="48"/>
        <v>20030</v>
      </c>
      <c r="E156" s="9">
        <v>3000</v>
      </c>
      <c r="F156" s="9">
        <v>3000</v>
      </c>
      <c r="G156" s="9">
        <v>3000</v>
      </c>
      <c r="H156" s="11">
        <v>0</v>
      </c>
      <c r="I156" s="25">
        <f>3000-970</f>
        <v>2030</v>
      </c>
      <c r="J156" s="24">
        <v>3000</v>
      </c>
      <c r="K156" s="24">
        <v>3000</v>
      </c>
      <c r="L156" s="24">
        <v>3000</v>
      </c>
      <c r="M156" s="7"/>
    </row>
    <row r="157" spans="1:13" s="10" customFormat="1" ht="192.75" customHeight="1" x14ac:dyDescent="0.25">
      <c r="A157" s="28">
        <v>145</v>
      </c>
      <c r="B157" s="36" t="s">
        <v>46</v>
      </c>
      <c r="C157" s="37"/>
      <c r="D157" s="11"/>
      <c r="E157" s="9"/>
      <c r="F157" s="9"/>
      <c r="G157" s="9"/>
      <c r="H157" s="11"/>
      <c r="I157" s="24"/>
      <c r="J157" s="24"/>
      <c r="K157" s="24"/>
      <c r="L157" s="24"/>
      <c r="M157" s="7">
        <v>17</v>
      </c>
    </row>
    <row r="158" spans="1:13" s="10" customFormat="1" ht="18.600000000000001" customHeight="1" x14ac:dyDescent="0.25">
      <c r="A158" s="28">
        <v>146</v>
      </c>
      <c r="B158" s="36" t="s">
        <v>6</v>
      </c>
      <c r="C158" s="37"/>
      <c r="D158" s="11">
        <f t="shared" ref="D158:D159" si="49">SUM(E158:L158)</f>
        <v>0</v>
      </c>
      <c r="E158" s="9">
        <v>0</v>
      </c>
      <c r="F158" s="9">
        <v>0</v>
      </c>
      <c r="G158" s="9">
        <v>0</v>
      </c>
      <c r="H158" s="11">
        <v>0</v>
      </c>
      <c r="I158" s="24">
        <v>0</v>
      </c>
      <c r="J158" s="24">
        <v>0</v>
      </c>
      <c r="K158" s="24">
        <v>0</v>
      </c>
      <c r="L158" s="24">
        <v>0</v>
      </c>
      <c r="M158" s="7"/>
    </row>
    <row r="159" spans="1:13" s="10" customFormat="1" ht="15.75" x14ac:dyDescent="0.25">
      <c r="A159" s="28">
        <v>146</v>
      </c>
      <c r="B159" s="36" t="s">
        <v>7</v>
      </c>
      <c r="C159" s="37"/>
      <c r="D159" s="11">
        <f t="shared" si="49"/>
        <v>40763</v>
      </c>
      <c r="E159" s="9">
        <v>0</v>
      </c>
      <c r="F159" s="9">
        <v>0</v>
      </c>
      <c r="G159" s="9">
        <v>40763</v>
      </c>
      <c r="H159" s="11">
        <v>0</v>
      </c>
      <c r="I159" s="24">
        <v>0</v>
      </c>
      <c r="J159" s="24">
        <v>0</v>
      </c>
      <c r="K159" s="24">
        <v>0</v>
      </c>
      <c r="L159" s="24">
        <v>0</v>
      </c>
      <c r="M159" s="7"/>
    </row>
    <row r="160" spans="1:13" s="10" customFormat="1" ht="78.599999999999994" customHeight="1" x14ac:dyDescent="0.25">
      <c r="A160" s="28">
        <v>147</v>
      </c>
      <c r="B160" s="36" t="s">
        <v>47</v>
      </c>
      <c r="C160" s="37"/>
      <c r="D160" s="11"/>
      <c r="E160" s="9"/>
      <c r="F160" s="9"/>
      <c r="G160" s="9"/>
      <c r="H160" s="11"/>
      <c r="I160" s="24"/>
      <c r="J160" s="24"/>
      <c r="K160" s="24"/>
      <c r="L160" s="24"/>
      <c r="M160" s="7">
        <v>2</v>
      </c>
    </row>
    <row r="161" spans="1:13" s="10" customFormat="1" ht="18" customHeight="1" x14ac:dyDescent="0.25">
      <c r="A161" s="28">
        <v>148</v>
      </c>
      <c r="B161" s="36" t="s">
        <v>6</v>
      </c>
      <c r="C161" s="37"/>
      <c r="D161" s="11">
        <f t="shared" ref="D161:D162" si="50">SUM(E161:L161)</f>
        <v>0</v>
      </c>
      <c r="E161" s="9">
        <v>0</v>
      </c>
      <c r="F161" s="9">
        <v>0</v>
      </c>
      <c r="G161" s="9">
        <v>0</v>
      </c>
      <c r="H161" s="9">
        <v>0</v>
      </c>
      <c r="I161" s="24">
        <v>0</v>
      </c>
      <c r="J161" s="24">
        <v>0</v>
      </c>
      <c r="K161" s="24">
        <v>0</v>
      </c>
      <c r="L161" s="24">
        <v>0</v>
      </c>
      <c r="M161" s="7"/>
    </row>
    <row r="162" spans="1:13" s="10" customFormat="1" ht="15.75" x14ac:dyDescent="0.25">
      <c r="A162" s="28">
        <v>149</v>
      </c>
      <c r="B162" s="36" t="s">
        <v>7</v>
      </c>
      <c r="C162" s="37"/>
      <c r="D162" s="11">
        <f t="shared" si="50"/>
        <v>150000</v>
      </c>
      <c r="E162" s="9">
        <v>0</v>
      </c>
      <c r="F162" s="9">
        <v>0</v>
      </c>
      <c r="G162" s="9">
        <v>0</v>
      </c>
      <c r="H162" s="9">
        <v>0</v>
      </c>
      <c r="I162" s="25">
        <v>150000</v>
      </c>
      <c r="J162" s="24">
        <v>0</v>
      </c>
      <c r="K162" s="24">
        <v>0</v>
      </c>
      <c r="L162" s="24">
        <v>0</v>
      </c>
      <c r="M162" s="7"/>
    </row>
    <row r="163" spans="1:13" x14ac:dyDescent="0.25">
      <c r="A163" s="5"/>
      <c r="B163" s="1"/>
      <c r="C163" s="1"/>
      <c r="D163" s="1"/>
      <c r="E163" s="1"/>
      <c r="F163" s="1"/>
      <c r="G163" s="1"/>
      <c r="H163" s="1"/>
      <c r="I163" s="26"/>
      <c r="J163" s="26"/>
      <c r="K163" s="26"/>
      <c r="L163" s="26"/>
      <c r="M163" s="1"/>
    </row>
    <row r="164" spans="1:13" ht="15.75" x14ac:dyDescent="0.25">
      <c r="A164" s="2"/>
      <c r="B164" s="6"/>
      <c r="C164" s="6"/>
      <c r="E164" s="6"/>
      <c r="F164" s="6"/>
      <c r="G164" s="6"/>
      <c r="H164" s="6"/>
      <c r="I164" s="21"/>
      <c r="J164" s="21"/>
      <c r="K164" s="21"/>
      <c r="L164" s="21"/>
      <c r="M164" s="6"/>
    </row>
    <row r="165" spans="1:13" x14ac:dyDescent="0.25">
      <c r="B165" s="6"/>
      <c r="C165" s="6"/>
      <c r="E165" s="6"/>
      <c r="F165" s="6"/>
      <c r="G165" s="6"/>
      <c r="H165" s="6"/>
      <c r="I165" s="21"/>
      <c r="J165" s="21"/>
      <c r="K165" s="21"/>
      <c r="L165" s="21"/>
      <c r="M165" s="6"/>
    </row>
    <row r="166" spans="1:13" x14ac:dyDescent="0.25">
      <c r="B166" s="6"/>
      <c r="C166" s="6"/>
      <c r="E166" s="6"/>
      <c r="F166" s="6"/>
      <c r="G166" s="6"/>
      <c r="H166" s="6"/>
      <c r="I166" s="21"/>
      <c r="J166" s="21"/>
      <c r="K166" s="21"/>
      <c r="L166" s="21"/>
      <c r="M166" s="6"/>
    </row>
    <row r="167" spans="1:13" x14ac:dyDescent="0.25">
      <c r="B167" s="6"/>
      <c r="C167" s="6"/>
      <c r="E167" s="6"/>
      <c r="F167" s="6"/>
      <c r="G167" s="6"/>
      <c r="H167" s="6"/>
      <c r="I167" s="21"/>
      <c r="J167" s="21"/>
      <c r="K167" s="21"/>
      <c r="L167" s="21"/>
      <c r="M167" s="6"/>
    </row>
    <row r="168" spans="1:13" x14ac:dyDescent="0.25">
      <c r="B168" s="6"/>
      <c r="C168" s="6"/>
      <c r="E168" s="6"/>
      <c r="F168" s="6"/>
      <c r="G168" s="6"/>
      <c r="H168" s="6"/>
      <c r="I168" s="21"/>
      <c r="J168" s="21"/>
      <c r="K168" s="21"/>
      <c r="L168" s="21"/>
      <c r="M168" s="6"/>
    </row>
    <row r="169" spans="1:13" x14ac:dyDescent="0.25">
      <c r="B169" s="6"/>
      <c r="C169" s="6"/>
      <c r="E169" s="6"/>
      <c r="F169" s="6"/>
      <c r="G169" s="6"/>
      <c r="H169" s="6"/>
      <c r="I169" s="21"/>
      <c r="J169" s="21"/>
      <c r="K169" s="21"/>
      <c r="L169" s="21"/>
      <c r="M169" s="6"/>
    </row>
  </sheetData>
  <mergeCells count="157">
    <mergeCell ref="C123:D123"/>
    <mergeCell ref="C124:D124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110:D110"/>
    <mergeCell ref="C111:D111"/>
    <mergeCell ref="C112:D112"/>
    <mergeCell ref="C113:D113"/>
    <mergeCell ref="C114:D114"/>
    <mergeCell ref="C115:D115"/>
    <mergeCell ref="C119:D119"/>
    <mergeCell ref="C120:D120"/>
    <mergeCell ref="C116:D116"/>
    <mergeCell ref="C117:D117"/>
    <mergeCell ref="C118:D118"/>
    <mergeCell ref="C105:D105"/>
    <mergeCell ref="C106:D106"/>
    <mergeCell ref="C10:L10"/>
    <mergeCell ref="M10:M11"/>
    <mergeCell ref="B79:M79"/>
    <mergeCell ref="C61:D61"/>
    <mergeCell ref="C62:D62"/>
    <mergeCell ref="C63:D63"/>
    <mergeCell ref="A8:M8"/>
    <mergeCell ref="C21:D21"/>
    <mergeCell ref="C39:D39"/>
    <mergeCell ref="C45:D45"/>
    <mergeCell ref="C48:D48"/>
    <mergeCell ref="C42:D42"/>
    <mergeCell ref="C43:D43"/>
    <mergeCell ref="C44:D44"/>
    <mergeCell ref="C22:D22"/>
    <mergeCell ref="C23:D23"/>
    <mergeCell ref="B24:M24"/>
    <mergeCell ref="C25:D25"/>
    <mergeCell ref="C40:D40"/>
    <mergeCell ref="C41:D41"/>
    <mergeCell ref="A10:A11"/>
    <mergeCell ref="B10:B11"/>
    <mergeCell ref="C11:D11"/>
    <mergeCell ref="C12:D12"/>
    <mergeCell ref="H1:M1"/>
    <mergeCell ref="H2:M2"/>
    <mergeCell ref="H3:M3"/>
    <mergeCell ref="H4:M4"/>
    <mergeCell ref="H5:M5"/>
    <mergeCell ref="A7:M7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31:D31"/>
    <mergeCell ref="C50:D50"/>
    <mergeCell ref="C51:D51"/>
    <mergeCell ref="C52:D52"/>
    <mergeCell ref="C53:D53"/>
    <mergeCell ref="C54:D54"/>
    <mergeCell ref="C46:D46"/>
    <mergeCell ref="C47:D47"/>
    <mergeCell ref="B150:C150"/>
    <mergeCell ref="B151:C151"/>
    <mergeCell ref="B152:C152"/>
    <mergeCell ref="B159:C159"/>
    <mergeCell ref="B160:C160"/>
    <mergeCell ref="B161:C161"/>
    <mergeCell ref="B162:C162"/>
    <mergeCell ref="B155:C155"/>
    <mergeCell ref="B154:C154"/>
    <mergeCell ref="B156:C156"/>
    <mergeCell ref="B157:C157"/>
    <mergeCell ref="B158:C158"/>
    <mergeCell ref="C140:D140"/>
    <mergeCell ref="C141:D141"/>
    <mergeCell ref="C142:D142"/>
    <mergeCell ref="C143:D143"/>
    <mergeCell ref="C144:D144"/>
    <mergeCell ref="C145:D145"/>
    <mergeCell ref="B147:M147"/>
    <mergeCell ref="B148:C148"/>
    <mergeCell ref="B149:C149"/>
    <mergeCell ref="C130:D130"/>
    <mergeCell ref="C131:D131"/>
    <mergeCell ref="C132:D132"/>
    <mergeCell ref="C133:D133"/>
    <mergeCell ref="C134:D134"/>
    <mergeCell ref="B125:M125"/>
    <mergeCell ref="C126:D126"/>
    <mergeCell ref="C127:D127"/>
    <mergeCell ref="C128:D128"/>
    <mergeCell ref="C129:D129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3:D93"/>
    <mergeCell ref="C94:D94"/>
    <mergeCell ref="C95:D95"/>
    <mergeCell ref="C96:D96"/>
    <mergeCell ref="C92:D92"/>
    <mergeCell ref="C89:D89"/>
    <mergeCell ref="C90:D90"/>
    <mergeCell ref="C103:D103"/>
    <mergeCell ref="C104:D104"/>
    <mergeCell ref="C13:D13"/>
    <mergeCell ref="C26:D26"/>
    <mergeCell ref="C27:D27"/>
    <mergeCell ref="C28:D28"/>
    <mergeCell ref="C38:D38"/>
    <mergeCell ref="C32:D32"/>
    <mergeCell ref="C33:D33"/>
    <mergeCell ref="C34:D34"/>
    <mergeCell ref="C35:D35"/>
    <mergeCell ref="C36:D36"/>
    <mergeCell ref="C37:D37"/>
    <mergeCell ref="C29:D29"/>
    <mergeCell ref="C30:D30"/>
    <mergeCell ref="A6:M6"/>
    <mergeCell ref="C109:D109"/>
    <mergeCell ref="C121:D121"/>
    <mergeCell ref="C146:D146"/>
    <mergeCell ref="C139:D139"/>
    <mergeCell ref="C137:D137"/>
    <mergeCell ref="C136:D136"/>
    <mergeCell ref="C91:D91"/>
    <mergeCell ref="C88:D88"/>
    <mergeCell ref="C87:D87"/>
    <mergeCell ref="C86:D86"/>
    <mergeCell ref="C85:D85"/>
    <mergeCell ref="C84:D84"/>
    <mergeCell ref="C83:D83"/>
    <mergeCell ref="C82:D82"/>
    <mergeCell ref="C81:D81"/>
    <mergeCell ref="C80:D80"/>
    <mergeCell ref="B20:M20"/>
    <mergeCell ref="C14:D14"/>
    <mergeCell ref="C15:D15"/>
    <mergeCell ref="B16:M16"/>
    <mergeCell ref="C17:D17"/>
    <mergeCell ref="C18:D18"/>
    <mergeCell ref="C19:D19"/>
  </mergeCells>
  <pageMargins left="0.70866141732283472" right="0.51181102362204722" top="0.55118110236220474" bottom="0.55118110236220474" header="0.31496062992125984" footer="0.31496062992125984"/>
  <pageSetup paperSize="9" scale="75" fitToHeight="17" orientation="landscape" r:id="rId1"/>
  <rowBreaks count="3" manualBreakCount="3">
    <brk id="63" max="11" man="1"/>
    <brk id="86" max="16383" man="1"/>
    <brk id="1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2022-11-10T09:48:24Z</dcterms:modified>
</cp:coreProperties>
</file>